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rump\Desktop\Field Day\"/>
    </mc:Choice>
  </mc:AlternateContent>
  <bookViews>
    <workbookView xWindow="0" yWindow="0" windowWidth="10080" windowHeight="5940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52511"/>
</workbook>
</file>

<file path=xl/calcChain.xml><?xml version="1.0" encoding="utf-8"?>
<calcChain xmlns="http://schemas.openxmlformats.org/spreadsheetml/2006/main">
  <c r="AF43" i="2" l="1"/>
  <c r="AE43" i="2"/>
  <c r="AD43" i="2"/>
  <c r="AC43" i="2"/>
  <c r="AB43" i="2"/>
  <c r="AA43" i="2"/>
  <c r="Z43" i="2"/>
  <c r="X43" i="2"/>
  <c r="W43" i="2"/>
  <c r="V43" i="2"/>
  <c r="U43" i="2"/>
  <c r="T43" i="2"/>
  <c r="S43" i="2"/>
  <c r="R43" i="2"/>
  <c r="P43" i="2"/>
  <c r="O43" i="2"/>
  <c r="N43" i="2"/>
  <c r="M43" i="2"/>
  <c r="L43" i="2"/>
  <c r="K43" i="2"/>
  <c r="J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J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X41" i="2"/>
  <c r="W41" i="2"/>
  <c r="V41" i="2"/>
  <c r="U41" i="2"/>
  <c r="T41" i="2"/>
  <c r="S41" i="2"/>
  <c r="R41" i="2"/>
  <c r="P41" i="2"/>
  <c r="O41" i="2"/>
  <c r="N41" i="2"/>
  <c r="M41" i="2"/>
  <c r="L41" i="2"/>
  <c r="K41" i="2"/>
  <c r="J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X40" i="2"/>
  <c r="W40" i="2"/>
  <c r="V40" i="2"/>
  <c r="U40" i="2"/>
  <c r="T40" i="2"/>
  <c r="S40" i="2"/>
  <c r="R40" i="2"/>
  <c r="P40" i="2"/>
  <c r="O40" i="2"/>
  <c r="N40" i="2"/>
  <c r="M40" i="2"/>
  <c r="L40" i="2"/>
  <c r="K40" i="2"/>
  <c r="J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X39" i="2"/>
  <c r="W39" i="2"/>
  <c r="V39" i="2"/>
  <c r="U39" i="2"/>
  <c r="T39" i="2"/>
  <c r="S39" i="2"/>
  <c r="R39" i="2"/>
  <c r="P39" i="2"/>
  <c r="O39" i="2"/>
  <c r="N39" i="2"/>
  <c r="M39" i="2"/>
  <c r="L39" i="2"/>
  <c r="K39" i="2"/>
  <c r="J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X38" i="2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X37" i="2"/>
  <c r="W37" i="2"/>
  <c r="V37" i="2"/>
  <c r="U37" i="2"/>
  <c r="T37" i="2"/>
  <c r="S37" i="2"/>
  <c r="R37" i="2"/>
  <c r="P37" i="2"/>
  <c r="O37" i="2"/>
  <c r="N37" i="2"/>
  <c r="M37" i="2"/>
  <c r="L37" i="2"/>
  <c r="K37" i="2"/>
  <c r="J37" i="2"/>
  <c r="H37" i="2"/>
  <c r="G37" i="2"/>
  <c r="F37" i="2"/>
  <c r="E37" i="2"/>
  <c r="D37" i="2"/>
  <c r="C37" i="2"/>
  <c r="B37" i="2"/>
  <c r="Z36" i="2"/>
  <c r="R36" i="2"/>
  <c r="J36" i="2"/>
  <c r="B36" i="2"/>
  <c r="AF34" i="2"/>
  <c r="AE34" i="2"/>
  <c r="AD34" i="2"/>
  <c r="AC34" i="2"/>
  <c r="AB34" i="2"/>
  <c r="AA34" i="2"/>
  <c r="Z34" i="2"/>
  <c r="X34" i="2"/>
  <c r="W34" i="2"/>
  <c r="V34" i="2"/>
  <c r="U34" i="2"/>
  <c r="T34" i="2"/>
  <c r="S34" i="2"/>
  <c r="R34" i="2"/>
  <c r="P34" i="2"/>
  <c r="O34" i="2"/>
  <c r="N34" i="2"/>
  <c r="M34" i="2"/>
  <c r="L34" i="2"/>
  <c r="K34" i="2"/>
  <c r="J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X33" i="2"/>
  <c r="W33" i="2"/>
  <c r="V33" i="2"/>
  <c r="U33" i="2"/>
  <c r="T33" i="2"/>
  <c r="S33" i="2"/>
  <c r="R33" i="2"/>
  <c r="P33" i="2"/>
  <c r="O33" i="2"/>
  <c r="N33" i="2"/>
  <c r="M33" i="2"/>
  <c r="L33" i="2"/>
  <c r="K33" i="2"/>
  <c r="J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X32" i="2"/>
  <c r="W32" i="2"/>
  <c r="V32" i="2"/>
  <c r="U32" i="2"/>
  <c r="T32" i="2"/>
  <c r="S32" i="2"/>
  <c r="R32" i="2"/>
  <c r="P32" i="2"/>
  <c r="O32" i="2"/>
  <c r="N32" i="2"/>
  <c r="M32" i="2"/>
  <c r="L32" i="2"/>
  <c r="K32" i="2"/>
  <c r="J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X31" i="2"/>
  <c r="W31" i="2"/>
  <c r="V31" i="2"/>
  <c r="U31" i="2"/>
  <c r="T31" i="2"/>
  <c r="S31" i="2"/>
  <c r="R31" i="2"/>
  <c r="P31" i="2"/>
  <c r="O31" i="2"/>
  <c r="N31" i="2"/>
  <c r="M31" i="2"/>
  <c r="L31" i="2"/>
  <c r="K31" i="2"/>
  <c r="J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X30" i="2"/>
  <c r="W30" i="2"/>
  <c r="V30" i="2"/>
  <c r="U30" i="2"/>
  <c r="T30" i="2"/>
  <c r="S30" i="2"/>
  <c r="R30" i="2"/>
  <c r="P30" i="2"/>
  <c r="O30" i="2"/>
  <c r="N30" i="2"/>
  <c r="M30" i="2"/>
  <c r="L30" i="2"/>
  <c r="K30" i="2"/>
  <c r="J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X29" i="2"/>
  <c r="W29" i="2"/>
  <c r="V29" i="2"/>
  <c r="U29" i="2"/>
  <c r="T29" i="2"/>
  <c r="S29" i="2"/>
  <c r="R29" i="2"/>
  <c r="P29" i="2"/>
  <c r="O29" i="2"/>
  <c r="N29" i="2"/>
  <c r="M29" i="2"/>
  <c r="L29" i="2"/>
  <c r="K29" i="2"/>
  <c r="J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Z27" i="2"/>
  <c r="R27" i="2"/>
  <c r="J27" i="2"/>
  <c r="B27" i="2"/>
  <c r="AF25" i="2"/>
  <c r="AE25" i="2"/>
  <c r="AD25" i="2"/>
  <c r="AC25" i="2"/>
  <c r="AB25" i="2"/>
  <c r="AA25" i="2"/>
  <c r="Z25" i="2"/>
  <c r="X25" i="2"/>
  <c r="W25" i="2"/>
  <c r="V25" i="2"/>
  <c r="U25" i="2"/>
  <c r="T25" i="2"/>
  <c r="S25" i="2"/>
  <c r="R25" i="2"/>
  <c r="P25" i="2"/>
  <c r="O25" i="2"/>
  <c r="N25" i="2"/>
  <c r="M25" i="2"/>
  <c r="L25" i="2"/>
  <c r="K25" i="2"/>
  <c r="J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X24" i="2"/>
  <c r="W24" i="2"/>
  <c r="V24" i="2"/>
  <c r="U24" i="2"/>
  <c r="T24" i="2"/>
  <c r="S24" i="2"/>
  <c r="R24" i="2"/>
  <c r="P24" i="2"/>
  <c r="O24" i="2"/>
  <c r="N24" i="2"/>
  <c r="M24" i="2"/>
  <c r="L24" i="2"/>
  <c r="K24" i="2"/>
  <c r="J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X23" i="2"/>
  <c r="W23" i="2"/>
  <c r="V23" i="2"/>
  <c r="U23" i="2"/>
  <c r="T23" i="2"/>
  <c r="S23" i="2"/>
  <c r="R23" i="2"/>
  <c r="P23" i="2"/>
  <c r="O23" i="2"/>
  <c r="N23" i="2"/>
  <c r="M23" i="2"/>
  <c r="L23" i="2"/>
  <c r="K23" i="2"/>
  <c r="J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X22" i="2"/>
  <c r="W22" i="2"/>
  <c r="V22" i="2"/>
  <c r="U22" i="2"/>
  <c r="T22" i="2"/>
  <c r="S22" i="2"/>
  <c r="R22" i="2"/>
  <c r="P22" i="2"/>
  <c r="O22" i="2"/>
  <c r="N22" i="2"/>
  <c r="M22" i="2"/>
  <c r="L22" i="2"/>
  <c r="K22" i="2"/>
  <c r="J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X21" i="2"/>
  <c r="W21" i="2"/>
  <c r="V21" i="2"/>
  <c r="U21" i="2"/>
  <c r="T21" i="2"/>
  <c r="S21" i="2"/>
  <c r="R21" i="2"/>
  <c r="P21" i="2"/>
  <c r="O21" i="2"/>
  <c r="N21" i="2"/>
  <c r="M21" i="2"/>
  <c r="L21" i="2"/>
  <c r="K21" i="2"/>
  <c r="J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X19" i="2"/>
  <c r="W19" i="2"/>
  <c r="V19" i="2"/>
  <c r="U19" i="2"/>
  <c r="T19" i="2"/>
  <c r="S19" i="2"/>
  <c r="R19" i="2"/>
  <c r="P19" i="2"/>
  <c r="O19" i="2"/>
  <c r="N19" i="2"/>
  <c r="M19" i="2"/>
  <c r="L19" i="2"/>
  <c r="K19" i="2"/>
  <c r="J19" i="2"/>
  <c r="H19" i="2"/>
  <c r="G19" i="2"/>
  <c r="F19" i="2"/>
  <c r="E19" i="2"/>
  <c r="D19" i="2"/>
  <c r="C19" i="2"/>
  <c r="B19" i="2"/>
  <c r="Z18" i="2"/>
  <c r="R18" i="2"/>
  <c r="J18" i="2"/>
  <c r="B18" i="2"/>
  <c r="AF16" i="2"/>
  <c r="AE16" i="2"/>
  <c r="AD16" i="2"/>
  <c r="AC16" i="2"/>
  <c r="AB16" i="2"/>
  <c r="AA16" i="2"/>
  <c r="Z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H11" i="2"/>
  <c r="G11" i="2"/>
  <c r="F11" i="2"/>
  <c r="E11" i="2"/>
  <c r="D11" i="2"/>
  <c r="C11" i="2"/>
  <c r="B11" i="2"/>
  <c r="AF10" i="2"/>
  <c r="AE10" i="2"/>
  <c r="AD10" i="2"/>
  <c r="AC10" i="2"/>
  <c r="AB10" i="2"/>
  <c r="AA10" i="2"/>
  <c r="Z10" i="2"/>
  <c r="H10" i="2"/>
  <c r="G10" i="2"/>
  <c r="F10" i="2"/>
  <c r="E10" i="2"/>
  <c r="D10" i="2"/>
  <c r="C10" i="2"/>
  <c r="B10" i="2"/>
  <c r="Z9" i="2"/>
  <c r="B9" i="2"/>
</calcChain>
</file>

<file path=xl/sharedStrings.xml><?xml version="1.0" encoding="utf-8"?>
<sst xmlns="http://schemas.openxmlformats.org/spreadsheetml/2006/main" count="63" uniqueCount="59">
  <si>
    <t>1: Sunday, 2: Monday</t>
  </si>
  <si>
    <t>14-Month School Year Calendar Template</t>
  </si>
  <si>
    <t>Year:</t>
  </si>
  <si>
    <t>Start Month:</t>
  </si>
  <si>
    <t>Start Day:</t>
  </si>
  <si>
    <t>https://www.vertex42.com/calendars/school-calendar.html</t>
  </si>
  <si>
    <t>© 2007-2018 Vertex42 LLC</t>
  </si>
  <si>
    <t xml:space="preserve"> H</t>
  </si>
  <si>
    <t>Total Student Days</t>
  </si>
  <si>
    <t>Magnolia Speech School</t>
  </si>
  <si>
    <t>Academic Year Calendar</t>
  </si>
  <si>
    <t>1st Semester</t>
  </si>
  <si>
    <t>2018-2019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</si>
  <si>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</si>
  <si>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</si>
  <si>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</si>
  <si>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</si>
  <si>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</si>
  <si>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2nd Semester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</si>
  <si>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</si>
  <si>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</si>
  <si>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</si>
  <si>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</si>
  <si>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</si>
  <si>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Total Student Days                               180</t>
  </si>
  <si>
    <t>Extended School Year                           20</t>
  </si>
  <si>
    <t>Total Teacher Days                              204</t>
  </si>
  <si>
    <t xml:space="preserve">4/19 and 4/22 will be used as make-up </t>
  </si>
  <si>
    <t>days for inclement weather if necessary</t>
  </si>
  <si>
    <t>H</t>
  </si>
  <si>
    <r>
      <t xml:space="preserve">12/21 - 1/7          </t>
    </r>
    <r>
      <rPr>
        <sz val="8"/>
        <color rgb="FF000000"/>
        <rFont val="Arial"/>
        <family val="2"/>
      </rPr>
      <t>Christmas Break</t>
    </r>
  </si>
  <si>
    <r>
      <t xml:space="preserve"> 3/11 - 3/15 </t>
    </r>
    <r>
      <rPr>
        <sz val="8"/>
        <color rgb="FF000000"/>
        <rFont val="Arial"/>
        <family val="2"/>
      </rPr>
      <t xml:space="preserve">         Spring Break</t>
    </r>
  </si>
  <si>
    <r>
      <t xml:space="preserve"> 4/19 - 4/22         </t>
    </r>
    <r>
      <rPr>
        <sz val="8"/>
        <color rgb="FF000000"/>
        <rFont val="Arial"/>
        <family val="2"/>
      </rPr>
      <t xml:space="preserve"> Easter Break</t>
    </r>
  </si>
  <si>
    <r>
      <t xml:space="preserve"> 5/27 - 5/31</t>
    </r>
    <r>
      <rPr>
        <sz val="8"/>
        <color rgb="FF000000"/>
        <rFont val="Arial"/>
        <family val="2"/>
      </rPr>
      <t xml:space="preserve">          Summer Break</t>
    </r>
  </si>
  <si>
    <r>
      <t xml:space="preserve">1/21                    </t>
    </r>
    <r>
      <rPr>
        <sz val="8"/>
        <color rgb="FF000000"/>
        <rFont val="Arial"/>
        <family val="2"/>
      </rPr>
      <t xml:space="preserve">  MLK Holiday</t>
    </r>
  </si>
  <si>
    <r>
      <t xml:space="preserve">11/19 - 11/23      </t>
    </r>
    <r>
      <rPr>
        <sz val="8"/>
        <color rgb="FF000000"/>
        <rFont val="Arial"/>
        <family val="2"/>
      </rPr>
      <t>Thanksgiving</t>
    </r>
  </si>
  <si>
    <r>
      <t xml:space="preserve">                 </t>
    </r>
    <r>
      <rPr>
        <sz val="8"/>
        <color rgb="FF000000"/>
        <rFont val="Arial"/>
        <family val="2"/>
      </rPr>
      <t>(mandatory for parents)</t>
    </r>
  </si>
  <si>
    <r>
      <t>12/18, 12/19</t>
    </r>
    <r>
      <rPr>
        <sz val="8"/>
        <color rgb="FF000000"/>
        <rFont val="Arial"/>
        <family val="2"/>
      </rPr>
      <t xml:space="preserve">  Christmas Program</t>
    </r>
  </si>
  <si>
    <r>
      <t xml:space="preserve">12/20      </t>
    </r>
    <r>
      <rPr>
        <sz val="8"/>
        <color rgb="FF000000"/>
        <rFont val="Arial"/>
        <family val="2"/>
      </rPr>
      <t xml:space="preserve">             Early dismissal</t>
    </r>
  </si>
  <si>
    <r>
      <rPr>
        <sz val="9"/>
        <color rgb="FF000000"/>
        <rFont val="Arial"/>
        <family val="2"/>
      </rPr>
      <t xml:space="preserve"> 6/26 </t>
    </r>
    <r>
      <rPr>
        <sz val="8"/>
        <color rgb="FF000000"/>
        <rFont val="Arial"/>
        <family val="2"/>
      </rPr>
      <t xml:space="preserve">           End of Year Program</t>
    </r>
  </si>
  <si>
    <r>
      <t xml:space="preserve"> 6/27                    </t>
    </r>
    <r>
      <rPr>
        <sz val="8"/>
        <color rgb="FF000000"/>
        <rFont val="Arial"/>
        <family val="2"/>
      </rPr>
      <t xml:space="preserve">  Graduation</t>
    </r>
  </si>
  <si>
    <r>
      <t xml:space="preserve"> 6/28 </t>
    </r>
    <r>
      <rPr>
        <sz val="8"/>
        <color rgb="FF000000"/>
        <rFont val="Arial"/>
        <family val="2"/>
      </rPr>
      <t xml:space="preserve">         Last day/extended yr</t>
    </r>
  </si>
  <si>
    <r>
      <t xml:space="preserve">8/7           </t>
    </r>
    <r>
      <rPr>
        <sz val="8"/>
        <color rgb="FF000000"/>
        <rFont val="Arial"/>
        <family val="2"/>
      </rPr>
      <t>Teachers work in rooms</t>
    </r>
  </si>
  <si>
    <r>
      <t xml:space="preserve">8/6   </t>
    </r>
    <r>
      <rPr>
        <sz val="8"/>
        <color rgb="FF000000"/>
        <rFont val="Arial"/>
        <family val="2"/>
      </rPr>
      <t xml:space="preserve">        Professional Develop</t>
    </r>
  </si>
  <si>
    <r>
      <t xml:space="preserve">8/8           </t>
    </r>
    <r>
      <rPr>
        <sz val="8"/>
        <color rgb="FF000000"/>
        <rFont val="Arial"/>
        <family val="2"/>
      </rPr>
      <t>Teacher Meet &amp; Greet</t>
    </r>
  </si>
  <si>
    <r>
      <t xml:space="preserve">8/9           </t>
    </r>
    <r>
      <rPr>
        <sz val="8"/>
        <color rgb="FF000000"/>
        <rFont val="Arial"/>
        <family val="2"/>
      </rPr>
      <t>First day of school</t>
    </r>
  </si>
  <si>
    <r>
      <t xml:space="preserve">8/23 </t>
    </r>
    <r>
      <rPr>
        <sz val="8"/>
        <color rgb="FF000000"/>
        <rFont val="Arial"/>
        <family val="2"/>
      </rPr>
      <t xml:space="preserve">        Back to School Night</t>
    </r>
  </si>
  <si>
    <r>
      <t xml:space="preserve">9/3            </t>
    </r>
    <r>
      <rPr>
        <sz val="8"/>
        <color rgb="FF000000"/>
        <rFont val="Arial"/>
        <family val="2"/>
      </rPr>
      <t>Labor Day</t>
    </r>
  </si>
  <si>
    <r>
      <t xml:space="preserve">10/8          </t>
    </r>
    <r>
      <rPr>
        <sz val="8"/>
        <color rgb="FF000000"/>
        <rFont val="Arial"/>
        <family val="2"/>
      </rPr>
      <t>Professional Develop</t>
    </r>
  </si>
  <si>
    <r>
      <t xml:space="preserve"> 1/7          </t>
    </r>
    <r>
      <rPr>
        <sz val="8"/>
        <color rgb="FF000000"/>
        <rFont val="Arial"/>
        <family val="2"/>
      </rPr>
      <t>Teachers work in rooms</t>
    </r>
  </si>
  <si>
    <r>
      <t xml:space="preserve"> 1/8                       </t>
    </r>
    <r>
      <rPr>
        <sz val="8"/>
        <color rgb="FF000000"/>
        <rFont val="Arial"/>
        <family val="2"/>
      </rPr>
      <t>Students return</t>
    </r>
  </si>
  <si>
    <r>
      <t xml:space="preserve"> 5/24                  </t>
    </r>
    <r>
      <rPr>
        <sz val="8"/>
        <color rgb="FF000000"/>
        <rFont val="Arial"/>
        <family val="2"/>
      </rPr>
      <t xml:space="preserve">   Early dismissal</t>
    </r>
  </si>
  <si>
    <t xml:space="preserve">    Professional Development</t>
  </si>
  <si>
    <t xml:space="preserve">    (no school on these days)</t>
  </si>
  <si>
    <t xml:space="preserve">    1st Day of School</t>
  </si>
  <si>
    <t xml:space="preserve">    Holiday - No Classes</t>
  </si>
  <si>
    <t xml:space="preserve">    School Closed</t>
  </si>
  <si>
    <t xml:space="preserve">    Early Dismissal</t>
  </si>
  <si>
    <t xml:space="preserve">    Special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</si>
</sst>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yy"/>
  </numFmts>
  <fonts count="24" x14ac:knownFonts="1"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u/>
      <sz val="8"/>
      <color rgb="FF0000FF"/>
      <name val="Verdana"/>
      <family val="2"/>
    </font>
    <font>
      <b/>
      <sz val="14"/>
      <color rgb="FF6B0C00"/>
      <name val="Tahoma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6B0C00"/>
      <name val="Tahoma"/>
      <family val="2"/>
    </font>
    <font>
      <sz val="10"/>
      <color rgb="FF000000"/>
      <name val="Arial"/>
      <family val="2"/>
    </font>
    <font>
      <u/>
      <sz val="8"/>
      <color rgb="FF666666"/>
      <name val="Arial"/>
      <family val="2"/>
    </font>
    <font>
      <sz val="8"/>
      <color rgb="FF000000"/>
      <name val="Tahoma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8"/>
      <color rgb="FF2A3E61"/>
      <name val="Bookman Old Style"/>
      <family val="1"/>
    </font>
    <font>
      <b/>
      <sz val="14"/>
      <color rgb="FF2B4575"/>
      <name val="Tahom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8"/>
      <color rgb="FF2A3E61"/>
      <name val="Arial"/>
      <family val="2"/>
    </font>
    <font>
      <b/>
      <sz val="24"/>
      <color rgb="FF2A3E61"/>
      <name val="Arial"/>
      <family val="2"/>
    </font>
    <font>
      <b/>
      <sz val="16"/>
      <color rgb="FF2A3E6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2A3E61"/>
        <bgColor indexed="64"/>
      </patternFill>
    </fill>
    <fill>
      <patternFill patternType="solid">
        <fgColor rgb="FFDEE5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EB2D4"/>
        <bgColor indexed="64"/>
      </patternFill>
    </fill>
    <fill>
      <patternFill patternType="solid">
        <fgColor rgb="FFE2BEDE"/>
        <bgColor indexed="64"/>
      </patternFill>
    </fill>
    <fill>
      <patternFill patternType="solid">
        <fgColor rgb="FFF0DEDE"/>
        <bgColor indexed="64"/>
      </patternFill>
    </fill>
    <fill>
      <patternFill patternType="solid">
        <fgColor rgb="FFD3DD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DEEE"/>
        <bgColor indexed="64"/>
      </patternFill>
    </fill>
    <fill>
      <patternFill patternType="solid">
        <fgColor rgb="FF00FFCC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auto="1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2" borderId="0" xfId="0" applyFont="1" applyFill="1" applyAlignment="1">
      <alignment vertical="center"/>
    </xf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0" fillId="0" borderId="3" xfId="0" applyBorder="1"/>
    <xf numFmtId="0" fontId="0" fillId="2" borderId="0" xfId="0" applyFill="1"/>
    <xf numFmtId="0" fontId="7" fillId="2" borderId="0" xfId="0" applyFont="1" applyFill="1"/>
    <xf numFmtId="0" fontId="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5" fillId="2" borderId="0" xfId="0" applyFont="1" applyFill="1" applyAlignment="1">
      <alignment vertical="center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0" xfId="0" applyFont="1"/>
    <xf numFmtId="0" fontId="5" fillId="6" borderId="15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0" fillId="7" borderId="15" xfId="0" applyFill="1" applyBorder="1"/>
    <xf numFmtId="0" fontId="5" fillId="0" borderId="12" xfId="0" applyFont="1" applyBorder="1"/>
    <xf numFmtId="164" fontId="5" fillId="7" borderId="15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164" fontId="5" fillId="0" borderId="0" xfId="0" applyNumberFormat="1" applyFont="1" applyAlignment="1">
      <alignment horizontal="center"/>
    </xf>
    <xf numFmtId="0" fontId="5" fillId="0" borderId="23" xfId="0" applyFont="1" applyBorder="1"/>
    <xf numFmtId="0" fontId="16" fillId="9" borderId="12" xfId="0" applyFont="1" applyFill="1" applyBorder="1"/>
    <xf numFmtId="0" fontId="16" fillId="9" borderId="14" xfId="0" applyFont="1" applyFill="1" applyBorder="1"/>
    <xf numFmtId="0" fontId="16" fillId="9" borderId="13" xfId="0" applyFont="1" applyFill="1" applyBorder="1"/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22" fillId="0" borderId="0" xfId="0" applyFont="1"/>
    <xf numFmtId="0" fontId="16" fillId="9" borderId="26" xfId="0" applyFont="1" applyFill="1" applyBorder="1"/>
    <xf numFmtId="0" fontId="16" fillId="9" borderId="25" xfId="0" applyFont="1" applyFill="1" applyBorder="1"/>
    <xf numFmtId="0" fontId="16" fillId="9" borderId="27" xfId="0" applyFont="1" applyFill="1" applyBorder="1"/>
    <xf numFmtId="0" fontId="16" fillId="9" borderId="28" xfId="0" applyFont="1" applyFill="1" applyBorder="1"/>
    <xf numFmtId="0" fontId="16" fillId="9" borderId="29" xfId="0" applyFont="1" applyFill="1" applyBorder="1"/>
    <xf numFmtId="0" fontId="16" fillId="9" borderId="30" xfId="0" applyFont="1" applyFill="1" applyBorder="1"/>
    <xf numFmtId="0" fontId="16" fillId="9" borderId="31" xfId="0" applyFont="1" applyFill="1" applyBorder="1"/>
    <xf numFmtId="0" fontId="16" fillId="9" borderId="32" xfId="0" applyFont="1" applyFill="1" applyBorder="1"/>
    <xf numFmtId="164" fontId="5" fillId="8" borderId="15" xfId="0" applyNumberFormat="1" applyFont="1" applyFill="1" applyBorder="1" applyAlignment="1">
      <alignment horizontal="center"/>
    </xf>
    <xf numFmtId="164" fontId="5" fillId="11" borderId="15" xfId="0" applyNumberFormat="1" applyFont="1" applyFill="1" applyBorder="1" applyAlignment="1">
      <alignment horizontal="center"/>
    </xf>
    <xf numFmtId="0" fontId="5" fillId="0" borderId="21" xfId="0" applyFont="1" applyBorder="1"/>
    <xf numFmtId="0" fontId="0" fillId="0" borderId="0" xfId="0"/>
    <xf numFmtId="0" fontId="0" fillId="0" borderId="45" xfId="0" applyBorder="1"/>
    <xf numFmtId="0" fontId="16" fillId="9" borderId="0" xfId="0" applyFont="1" applyFill="1"/>
    <xf numFmtId="0" fontId="0" fillId="0" borderId="0" xfId="0"/>
    <xf numFmtId="0" fontId="16" fillId="9" borderId="2" xfId="0" applyFont="1" applyFill="1" applyBorder="1"/>
    <xf numFmtId="0" fontId="16" fillId="9" borderId="3" xfId="0" applyFont="1" applyFill="1" applyBorder="1"/>
    <xf numFmtId="0" fontId="0" fillId="0" borderId="49" xfId="0" applyBorder="1"/>
    <xf numFmtId="0" fontId="5" fillId="0" borderId="50" xfId="0" applyFont="1" applyBorder="1"/>
    <xf numFmtId="0" fontId="5" fillId="7" borderId="22" xfId="0" applyFont="1" applyFill="1" applyBorder="1"/>
    <xf numFmtId="0" fontId="23" fillId="5" borderId="22" xfId="0" applyFont="1" applyFill="1" applyBorder="1" applyAlignment="1">
      <alignment horizontal="center" vertical="center" readingOrder="1"/>
    </xf>
    <xf numFmtId="0" fontId="17" fillId="5" borderId="22" xfId="0" applyFont="1" applyFill="1" applyBorder="1"/>
    <xf numFmtId="0" fontId="23" fillId="5" borderId="45" xfId="0" applyFont="1" applyFill="1" applyBorder="1" applyAlignment="1">
      <alignment horizontal="center" vertical="center" readingOrder="1"/>
    </xf>
    <xf numFmtId="0" fontId="5" fillId="0" borderId="14" xfId="0" applyFont="1" applyBorder="1"/>
    <xf numFmtId="0" fontId="5" fillId="0" borderId="45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14" xfId="0" applyFont="1" applyBorder="1"/>
    <xf numFmtId="0" fontId="5" fillId="0" borderId="46" xfId="0" applyFont="1" applyBorder="1"/>
    <xf numFmtId="16" fontId="16" fillId="0" borderId="45" xfId="0" applyNumberFormat="1" applyFont="1" applyBorder="1"/>
    <xf numFmtId="0" fontId="5" fillId="0" borderId="44" xfId="0" applyFont="1" applyBorder="1"/>
    <xf numFmtId="0" fontId="0" fillId="0" borderId="23" xfId="0" applyBorder="1"/>
    <xf numFmtId="0" fontId="0" fillId="8" borderId="13" xfId="0" applyFill="1" applyBorder="1"/>
    <xf numFmtId="2" fontId="0" fillId="0" borderId="12" xfId="0" applyNumberFormat="1" applyBorder="1"/>
    <xf numFmtId="0" fontId="16" fillId="9" borderId="50" xfId="0" applyFont="1" applyFill="1" applyBorder="1"/>
    <xf numFmtId="0" fontId="10" fillId="0" borderId="0" xfId="0" applyFont="1"/>
    <xf numFmtId="0" fontId="0" fillId="0" borderId="52" xfId="0" applyBorder="1"/>
    <xf numFmtId="0" fontId="0" fillId="7" borderId="53" xfId="0" applyFill="1" applyBorder="1"/>
    <xf numFmtId="0" fontId="0" fillId="0" borderId="54" xfId="0" applyBorder="1"/>
    <xf numFmtId="0" fontId="5" fillId="0" borderId="55" xfId="0" applyFon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16" fillId="0" borderId="24" xfId="0" applyFont="1" applyBorder="1"/>
    <xf numFmtId="0" fontId="16" fillId="0" borderId="13" xfId="0" applyFont="1" applyBorder="1"/>
    <xf numFmtId="0" fontId="16" fillId="0" borderId="22" xfId="0" applyFont="1" applyBorder="1"/>
    <xf numFmtId="0" fontId="16" fillId="0" borderId="22" xfId="0" applyFont="1" applyBorder="1"/>
    <xf numFmtId="0" fontId="16" fillId="0" borderId="24" xfId="0" applyFont="1" applyBorder="1"/>
    <xf numFmtId="164" fontId="5" fillId="0" borderId="42" xfId="0" applyNumberFormat="1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164" fontId="5" fillId="0" borderId="61" xfId="0" applyNumberFormat="1" applyFont="1" applyBorder="1" applyAlignment="1">
      <alignment horizontal="center"/>
    </xf>
    <xf numFmtId="164" fontId="5" fillId="0" borderId="62" xfId="0" applyNumberFormat="1" applyFont="1" applyBorder="1" applyAlignment="1">
      <alignment horizontal="center"/>
    </xf>
    <xf numFmtId="0" fontId="5" fillId="0" borderId="47" xfId="0" applyFont="1" applyBorder="1"/>
    <xf numFmtId="0" fontId="0" fillId="0" borderId="63" xfId="0" applyBorder="1"/>
    <xf numFmtId="0" fontId="23" fillId="5" borderId="24" xfId="0" applyFont="1" applyFill="1" applyBorder="1" applyAlignment="1">
      <alignment horizontal="center" vertical="center" readingOrder="1"/>
    </xf>
    <xf numFmtId="0" fontId="0" fillId="11" borderId="51" xfId="0" applyFill="1" applyBorder="1"/>
    <xf numFmtId="0" fontId="16" fillId="0" borderId="15" xfId="0" applyFont="1" applyBorder="1"/>
    <xf numFmtId="0" fontId="5" fillId="10" borderId="15" xfId="0" applyFont="1" applyFill="1" applyBorder="1"/>
    <xf numFmtId="164" fontId="5" fillId="10" borderId="15" xfId="0" applyNumberFormat="1" applyFont="1" applyFill="1" applyBorder="1" applyAlignment="1">
      <alignment horizontal="center"/>
    </xf>
    <xf numFmtId="0" fontId="0" fillId="10" borderId="22" xfId="0" applyFill="1" applyBorder="1"/>
    <xf numFmtId="0" fontId="0" fillId="10" borderId="0" xfId="0" applyFill="1"/>
    <xf numFmtId="0" fontId="0" fillId="12" borderId="48" xfId="0" applyFill="1" applyBorder="1"/>
    <xf numFmtId="164" fontId="5" fillId="12" borderId="15" xfId="0" applyNumberFormat="1" applyFont="1" applyFill="1" applyBorder="1" applyAlignment="1">
      <alignment horizontal="center"/>
    </xf>
    <xf numFmtId="0" fontId="0" fillId="12" borderId="22" xfId="0" applyFill="1" applyBorder="1"/>
    <xf numFmtId="0" fontId="0" fillId="12" borderId="24" xfId="0" applyFill="1" applyBorder="1"/>
    <xf numFmtId="0" fontId="5" fillId="12" borderId="22" xfId="0" applyFont="1" applyFill="1" applyBorder="1"/>
    <xf numFmtId="0" fontId="0" fillId="12" borderId="22" xfId="0" applyFill="1" applyBorder="1"/>
    <xf numFmtId="165" fontId="18" fillId="3" borderId="26" xfId="0" applyNumberFormat="1" applyFont="1" applyFill="1" applyBorder="1" applyAlignment="1">
      <alignment horizontal="center" vertical="center"/>
    </xf>
    <xf numFmtId="165" fontId="18" fillId="3" borderId="25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8" fillId="3" borderId="6" xfId="0" applyNumberFormat="1" applyFont="1" applyFill="1" applyBorder="1" applyAlignment="1">
      <alignment horizontal="center" vertical="center"/>
    </xf>
    <xf numFmtId="165" fontId="18" fillId="3" borderId="7" xfId="0" applyNumberFormat="1" applyFont="1" applyFill="1" applyBorder="1" applyAlignment="1">
      <alignment horizontal="center" vertical="center"/>
    </xf>
    <xf numFmtId="165" fontId="18" fillId="3" borderId="8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5FF25F"/>
      <rgbColor rgb="FF0000FF"/>
      <rgbColor rgb="FFFFFF00"/>
      <rgbColor rgb="FFDE3018"/>
      <rgbColor rgb="FF53D4C9"/>
      <rgbColor rgb="FF6B0C00"/>
      <rgbColor rgb="FF006500"/>
      <rgbColor rgb="FF182C63"/>
      <rgbColor rgb="FF819C00"/>
      <rgbColor rgb="FFC9B783"/>
      <rgbColor rgb="FF007F74"/>
      <rgbColor rgb="FFEAEAEA"/>
      <rgbColor rgb="FF666666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799FC4"/>
      <rgbColor rgb="FFC1F1ED"/>
      <rgbColor rgb="FFD6F4D9"/>
      <rgbColor rgb="FFFFFFCC"/>
      <rgbColor rgb="FFC9DAFB"/>
      <rgbColor rgb="FFFAC8D7"/>
      <rgbColor rgb="FFF3F0E4"/>
      <rgbColor rgb="FFE4E8F3"/>
      <rgbColor rgb="FF1849B5"/>
      <rgbColor rgb="FF36ACA2"/>
      <rgbColor rgb="FFF0BA00"/>
      <rgbColor rgb="FFBCC5E1"/>
      <rgbColor rgb="FF8394C9"/>
      <rgbColor rgb="FF3B4E87"/>
      <rgbColor rgb="FF87743B"/>
      <rgbColor rgb="FFB2B2B2"/>
      <rgbColor rgb="FF003366"/>
      <rgbColor rgb="FF109618"/>
      <rgbColor rgb="FF085108"/>
      <rgbColor rgb="FF635100"/>
      <rgbColor rgb="FF273359"/>
      <rgbColor rgb="FFE1D8BC"/>
      <rgbColor rgb="FF594C27"/>
      <rgbColor rgb="FF333333"/>
    </indexedColors>
    <mruColors>
      <color rgb="FF00FFCC"/>
      <color rgb="FFFFFF00"/>
      <color rgb="FF00FF00"/>
      <color rgb="FF66FF99"/>
      <color rgb="FF66FFFF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11</xdr:row>
      <xdr:rowOff>9525</xdr:rowOff>
    </xdr:from>
    <xdr:to>
      <xdr:col>30</xdr:col>
      <xdr:colOff>0</xdr:colOff>
      <xdr:row>12</xdr:row>
      <xdr:rowOff>9525</xdr:rowOff>
    </xdr:to>
    <xdr:sp macro="" textlink="">
      <xdr:nvSpPr>
        <xdr:cNvPr id="19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5553075" y="222885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36</xdr:row>
      <xdr:rowOff>9525</xdr:rowOff>
    </xdr:from>
    <xdr:to>
      <xdr:col>35</xdr:col>
      <xdr:colOff>9525</xdr:colOff>
      <xdr:row>37</xdr:row>
      <xdr:rowOff>9525</xdr:rowOff>
    </xdr:to>
    <xdr:sp macro="" textlink="">
      <xdr:nvSpPr>
        <xdr:cNvPr id="1107" name="AutoShape 8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457950" y="6219825"/>
          <a:ext cx="2000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11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2238375"/>
          <a:ext cx="200025" cy="161925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0</xdr:colOff>
      <xdr:row>9</xdr:row>
      <xdr:rowOff>152412</xdr:rowOff>
    </xdr:from>
    <xdr:to>
      <xdr:col>35</xdr:col>
      <xdr:colOff>171450</xdr:colOff>
      <xdr:row>10</xdr:row>
      <xdr:rowOff>152416</xdr:rowOff>
    </xdr:to>
    <xdr:sp macro="" textlink="">
      <xdr:nvSpPr>
        <xdr:cNvPr id="17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53185" y="2062177"/>
          <a:ext cx="161929" cy="171450"/>
        </a:xfrm>
        <a:custGeom>
          <a:avLst/>
          <a:gdLst>
            <a:gd name="connsiteX0" fmla="*/ 0 w 381000"/>
            <a:gd name="connsiteY0" fmla="*/ 200025 h 200025"/>
            <a:gd name="connsiteX1" fmla="*/ 190500 w 381000"/>
            <a:gd name="connsiteY1" fmla="*/ 0 h 200025"/>
            <a:gd name="connsiteX2" fmla="*/ 381000 w 381000"/>
            <a:gd name="connsiteY2" fmla="*/ 200025 h 200025"/>
            <a:gd name="connsiteX3" fmla="*/ 0 w 381000"/>
            <a:gd name="connsiteY3" fmla="*/ 200025 h 200025"/>
            <a:gd name="connsiteX0" fmla="*/ 0 w 323853"/>
            <a:gd name="connsiteY0" fmla="*/ 200025 h 200025"/>
            <a:gd name="connsiteX1" fmla="*/ 190500 w 323853"/>
            <a:gd name="connsiteY1" fmla="*/ 0 h 200025"/>
            <a:gd name="connsiteX2" fmla="*/ 323853 w 323853"/>
            <a:gd name="connsiteY2" fmla="*/ 200025 h 200025"/>
            <a:gd name="connsiteX3" fmla="*/ 0 w 323853"/>
            <a:gd name="connsiteY3" fmla="*/ 200025 h 200025"/>
            <a:gd name="connsiteX0" fmla="*/ 0 w 238128"/>
            <a:gd name="connsiteY0" fmla="*/ 200025 h 200025"/>
            <a:gd name="connsiteX1" fmla="*/ 104775 w 238128"/>
            <a:gd name="connsiteY1" fmla="*/ 0 h 200025"/>
            <a:gd name="connsiteX2" fmla="*/ 238128 w 238128"/>
            <a:gd name="connsiteY2" fmla="*/ 200025 h 200025"/>
            <a:gd name="connsiteX3" fmla="*/ 0 w 238128"/>
            <a:gd name="connsiteY3" fmla="*/ 200025 h 200025"/>
            <a:gd name="connsiteX0" fmla="*/ 0 w 200031"/>
            <a:gd name="connsiteY0" fmla="*/ 200025 h 209550"/>
            <a:gd name="connsiteX1" fmla="*/ 104775 w 200031"/>
            <a:gd name="connsiteY1" fmla="*/ 0 h 209550"/>
            <a:gd name="connsiteX2" fmla="*/ 200031 w 200031"/>
            <a:gd name="connsiteY2" fmla="*/ 209550 h 209550"/>
            <a:gd name="connsiteX3" fmla="*/ 0 w 200031"/>
            <a:gd name="connsiteY3" fmla="*/ 200025 h 209550"/>
            <a:gd name="connsiteX0" fmla="*/ 0 w 171453"/>
            <a:gd name="connsiteY0" fmla="*/ 200025 h 209550"/>
            <a:gd name="connsiteX1" fmla="*/ 76197 w 171453"/>
            <a:gd name="connsiteY1" fmla="*/ 0 h 209550"/>
            <a:gd name="connsiteX2" fmla="*/ 171453 w 171453"/>
            <a:gd name="connsiteY2" fmla="*/ 209550 h 209550"/>
            <a:gd name="connsiteX3" fmla="*/ 0 w 171453"/>
            <a:gd name="connsiteY3" fmla="*/ 200025 h 209550"/>
            <a:gd name="connsiteX0" fmla="*/ 0 w 142881"/>
            <a:gd name="connsiteY0" fmla="*/ 200025 h 209550"/>
            <a:gd name="connsiteX1" fmla="*/ 76197 w 142881"/>
            <a:gd name="connsiteY1" fmla="*/ 0 h 209550"/>
            <a:gd name="connsiteX2" fmla="*/ 142881 w 142881"/>
            <a:gd name="connsiteY2" fmla="*/ 209550 h 209550"/>
            <a:gd name="connsiteX3" fmla="*/ 0 w 142881"/>
            <a:gd name="connsiteY3" fmla="*/ 200025 h 209550"/>
            <a:gd name="connsiteX0" fmla="*/ 0 w 142881"/>
            <a:gd name="connsiteY0" fmla="*/ 161925 h 171450"/>
            <a:gd name="connsiteX1" fmla="*/ 66675 w 142881"/>
            <a:gd name="connsiteY1" fmla="*/ 0 h 171450"/>
            <a:gd name="connsiteX2" fmla="*/ 142881 w 142881"/>
            <a:gd name="connsiteY2" fmla="*/ 171450 h 171450"/>
            <a:gd name="connsiteX3" fmla="*/ 0 w 142881"/>
            <a:gd name="connsiteY3" fmla="*/ 161925 h 171450"/>
            <a:gd name="connsiteX0" fmla="*/ 0 w 112265"/>
            <a:gd name="connsiteY0" fmla="*/ 161925 h 161925"/>
            <a:gd name="connsiteX1" fmla="*/ 66675 w 112265"/>
            <a:gd name="connsiteY1" fmla="*/ 0 h 161925"/>
            <a:gd name="connsiteX2" fmla="*/ 112265 w 112265"/>
            <a:gd name="connsiteY2" fmla="*/ 114300 h 161925"/>
            <a:gd name="connsiteX3" fmla="*/ 0 w 112265"/>
            <a:gd name="connsiteY3" fmla="*/ 161925 h 161925"/>
            <a:gd name="connsiteX0" fmla="*/ 0 w 142881"/>
            <a:gd name="connsiteY0" fmla="*/ 161925 h 161925"/>
            <a:gd name="connsiteX1" fmla="*/ 97291 w 142881"/>
            <a:gd name="connsiteY1" fmla="*/ 0 h 161925"/>
            <a:gd name="connsiteX2" fmla="*/ 142881 w 142881"/>
            <a:gd name="connsiteY2" fmla="*/ 114300 h 161925"/>
            <a:gd name="connsiteX3" fmla="*/ 0 w 142881"/>
            <a:gd name="connsiteY3" fmla="*/ 161925 h 161925"/>
            <a:gd name="connsiteX0" fmla="*/ 0 w 132678"/>
            <a:gd name="connsiteY0" fmla="*/ 161925 h 171450"/>
            <a:gd name="connsiteX1" fmla="*/ 97291 w 132678"/>
            <a:gd name="connsiteY1" fmla="*/ 0 h 171450"/>
            <a:gd name="connsiteX2" fmla="*/ 132678 w 132678"/>
            <a:gd name="connsiteY2" fmla="*/ 171450 h 171450"/>
            <a:gd name="connsiteX3" fmla="*/ 0 w 132678"/>
            <a:gd name="connsiteY3" fmla="*/ 161925 h 171450"/>
            <a:gd name="connsiteX0" fmla="*/ 0 w 173502"/>
            <a:gd name="connsiteY0" fmla="*/ 161925 h 171450"/>
            <a:gd name="connsiteX1" fmla="*/ 97291 w 173502"/>
            <a:gd name="connsiteY1" fmla="*/ 0 h 171450"/>
            <a:gd name="connsiteX2" fmla="*/ 173502 w 173502"/>
            <a:gd name="connsiteY2" fmla="*/ 171450 h 171450"/>
            <a:gd name="connsiteX3" fmla="*/ 0 w 173502"/>
            <a:gd name="connsiteY3" fmla="*/ 161925 h 171450"/>
            <a:gd name="connsiteX0" fmla="*/ 0 w 142883"/>
            <a:gd name="connsiteY0" fmla="*/ 152400 h 171450"/>
            <a:gd name="connsiteX1" fmla="*/ 66672 w 142883"/>
            <a:gd name="connsiteY1" fmla="*/ 0 h 171450"/>
            <a:gd name="connsiteX2" fmla="*/ 142883 w 142883"/>
            <a:gd name="connsiteY2" fmla="*/ 171450 h 171450"/>
            <a:gd name="connsiteX3" fmla="*/ 0 w 142883"/>
            <a:gd name="connsiteY3" fmla="*/ 152400 h 171450"/>
            <a:gd name="connsiteX0" fmla="*/ 0 w 173496"/>
            <a:gd name="connsiteY0" fmla="*/ 161925 h 171450"/>
            <a:gd name="connsiteX1" fmla="*/ 97285 w 173496"/>
            <a:gd name="connsiteY1" fmla="*/ 0 h 171450"/>
            <a:gd name="connsiteX2" fmla="*/ 173496 w 173496"/>
            <a:gd name="connsiteY2" fmla="*/ 171450 h 171450"/>
            <a:gd name="connsiteX3" fmla="*/ 0 w 173496"/>
            <a:gd name="connsiteY3" fmla="*/ 161925 h 17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3496" h="171450">
              <a:moveTo>
                <a:pt x="0" y="161925"/>
              </a:moveTo>
              <a:lnTo>
                <a:pt x="97285" y="0"/>
              </a:lnTo>
              <a:lnTo>
                <a:pt x="173496" y="171450"/>
              </a:lnTo>
              <a:lnTo>
                <a:pt x="0" y="161925"/>
              </a:lnTo>
              <a:close/>
            </a:path>
          </a:pathLst>
        </a:cu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18</xdr:row>
      <xdr:rowOff>0</xdr:rowOff>
    </xdr:from>
    <xdr:to>
      <xdr:col>34</xdr:col>
      <xdr:colOff>171450</xdr:colOff>
      <xdr:row>18</xdr:row>
      <xdr:rowOff>152409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57945" y="3571880"/>
          <a:ext cx="152409" cy="171450"/>
        </a:xfrm>
        <a:custGeom>
          <a:avLst/>
          <a:gdLst>
            <a:gd name="connsiteX0" fmla="*/ 0 w 381000"/>
            <a:gd name="connsiteY0" fmla="*/ 200025 h 200025"/>
            <a:gd name="connsiteX1" fmla="*/ 190500 w 381000"/>
            <a:gd name="connsiteY1" fmla="*/ 0 h 200025"/>
            <a:gd name="connsiteX2" fmla="*/ 381000 w 381000"/>
            <a:gd name="connsiteY2" fmla="*/ 200025 h 200025"/>
            <a:gd name="connsiteX3" fmla="*/ 0 w 381000"/>
            <a:gd name="connsiteY3" fmla="*/ 200025 h 200025"/>
            <a:gd name="connsiteX0" fmla="*/ 0 w 323853"/>
            <a:gd name="connsiteY0" fmla="*/ 200025 h 200025"/>
            <a:gd name="connsiteX1" fmla="*/ 190500 w 323853"/>
            <a:gd name="connsiteY1" fmla="*/ 0 h 200025"/>
            <a:gd name="connsiteX2" fmla="*/ 323853 w 323853"/>
            <a:gd name="connsiteY2" fmla="*/ 200025 h 200025"/>
            <a:gd name="connsiteX3" fmla="*/ 0 w 323853"/>
            <a:gd name="connsiteY3" fmla="*/ 200025 h 200025"/>
            <a:gd name="connsiteX0" fmla="*/ 0 w 238128"/>
            <a:gd name="connsiteY0" fmla="*/ 200025 h 200025"/>
            <a:gd name="connsiteX1" fmla="*/ 104775 w 238128"/>
            <a:gd name="connsiteY1" fmla="*/ 0 h 200025"/>
            <a:gd name="connsiteX2" fmla="*/ 238128 w 238128"/>
            <a:gd name="connsiteY2" fmla="*/ 200025 h 200025"/>
            <a:gd name="connsiteX3" fmla="*/ 0 w 238128"/>
            <a:gd name="connsiteY3" fmla="*/ 200025 h 200025"/>
            <a:gd name="connsiteX0" fmla="*/ 0 w 200031"/>
            <a:gd name="connsiteY0" fmla="*/ 200025 h 209550"/>
            <a:gd name="connsiteX1" fmla="*/ 104775 w 200031"/>
            <a:gd name="connsiteY1" fmla="*/ 0 h 209550"/>
            <a:gd name="connsiteX2" fmla="*/ 200031 w 200031"/>
            <a:gd name="connsiteY2" fmla="*/ 209550 h 209550"/>
            <a:gd name="connsiteX3" fmla="*/ 0 w 200031"/>
            <a:gd name="connsiteY3" fmla="*/ 200025 h 209550"/>
            <a:gd name="connsiteX0" fmla="*/ 0 w 171453"/>
            <a:gd name="connsiteY0" fmla="*/ 200025 h 209550"/>
            <a:gd name="connsiteX1" fmla="*/ 76197 w 171453"/>
            <a:gd name="connsiteY1" fmla="*/ 0 h 209550"/>
            <a:gd name="connsiteX2" fmla="*/ 171453 w 171453"/>
            <a:gd name="connsiteY2" fmla="*/ 209550 h 209550"/>
            <a:gd name="connsiteX3" fmla="*/ 0 w 171453"/>
            <a:gd name="connsiteY3" fmla="*/ 200025 h 209550"/>
            <a:gd name="connsiteX0" fmla="*/ 0 w 142881"/>
            <a:gd name="connsiteY0" fmla="*/ 200025 h 209550"/>
            <a:gd name="connsiteX1" fmla="*/ 76197 w 142881"/>
            <a:gd name="connsiteY1" fmla="*/ 0 h 209550"/>
            <a:gd name="connsiteX2" fmla="*/ 142881 w 142881"/>
            <a:gd name="connsiteY2" fmla="*/ 209550 h 209550"/>
            <a:gd name="connsiteX3" fmla="*/ 0 w 142881"/>
            <a:gd name="connsiteY3" fmla="*/ 200025 h 209550"/>
            <a:gd name="connsiteX0" fmla="*/ 0 w 142881"/>
            <a:gd name="connsiteY0" fmla="*/ 161925 h 171450"/>
            <a:gd name="connsiteX1" fmla="*/ 66675 w 142881"/>
            <a:gd name="connsiteY1" fmla="*/ 0 h 171450"/>
            <a:gd name="connsiteX2" fmla="*/ 142881 w 142881"/>
            <a:gd name="connsiteY2" fmla="*/ 171450 h 171450"/>
            <a:gd name="connsiteX3" fmla="*/ 0 w 142881"/>
            <a:gd name="connsiteY3" fmla="*/ 161925 h 171450"/>
            <a:gd name="connsiteX0" fmla="*/ 0 w 193908"/>
            <a:gd name="connsiteY0" fmla="*/ 161925 h 171450"/>
            <a:gd name="connsiteX1" fmla="*/ 66675 w 193908"/>
            <a:gd name="connsiteY1" fmla="*/ 0 h 171450"/>
            <a:gd name="connsiteX2" fmla="*/ 193908 w 193908"/>
            <a:gd name="connsiteY2" fmla="*/ 171450 h 171450"/>
            <a:gd name="connsiteX3" fmla="*/ 0 w 193908"/>
            <a:gd name="connsiteY3" fmla="*/ 161925 h 171450"/>
            <a:gd name="connsiteX0" fmla="*/ 0 w 163295"/>
            <a:gd name="connsiteY0" fmla="*/ 161925 h 171450"/>
            <a:gd name="connsiteX1" fmla="*/ 66675 w 163295"/>
            <a:gd name="connsiteY1" fmla="*/ 0 h 171450"/>
            <a:gd name="connsiteX2" fmla="*/ 163295 w 163295"/>
            <a:gd name="connsiteY2" fmla="*/ 171450 h 171450"/>
            <a:gd name="connsiteX3" fmla="*/ 0 w 163295"/>
            <a:gd name="connsiteY3" fmla="*/ 161925 h 17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3295" h="171450">
              <a:moveTo>
                <a:pt x="0" y="161925"/>
              </a:moveTo>
              <a:lnTo>
                <a:pt x="66675" y="0"/>
              </a:lnTo>
              <a:lnTo>
                <a:pt x="163295" y="171450"/>
              </a:lnTo>
              <a:lnTo>
                <a:pt x="0" y="161925"/>
              </a:lnTo>
              <a:close/>
            </a:path>
          </a:pathLst>
        </a:cu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21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" name="Rectangle 84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3905250"/>
          <a:ext cx="200025" cy="161925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9" name="Rectangle 84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4229100"/>
          <a:ext cx="200025" cy="161925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34</xdr:col>
      <xdr:colOff>0</xdr:colOff>
      <xdr:row>28</xdr:row>
      <xdr:rowOff>9525</xdr:rowOff>
    </xdr:from>
    <xdr:to>
      <xdr:col>35</xdr:col>
      <xdr:colOff>0</xdr:colOff>
      <xdr:row>29</xdr:row>
      <xdr:rowOff>9525</xdr:rowOff>
    </xdr:to>
    <xdr:sp macro="" textlink="">
      <xdr:nvSpPr>
        <xdr:cNvPr id="11" name="Rectangle 84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4924425"/>
          <a:ext cx="200025" cy="16192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14</xdr:col>
      <xdr:colOff>9525</xdr:colOff>
      <xdr:row>40</xdr:row>
      <xdr:rowOff>152400</xdr:rowOff>
    </xdr:from>
    <xdr:to>
      <xdr:col>15</xdr:col>
      <xdr:colOff>9525</xdr:colOff>
      <xdr:row>41</xdr:row>
      <xdr:rowOff>152400</xdr:rowOff>
    </xdr:to>
    <xdr:sp macro="" textlink="">
      <xdr:nvSpPr>
        <xdr:cNvPr id="12" name="AutoShape 8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2733675" y="721042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28</xdr:row>
      <xdr:rowOff>9526</xdr:rowOff>
    </xdr:from>
    <xdr:to>
      <xdr:col>34</xdr:col>
      <xdr:colOff>180975</xdr:colOff>
      <xdr:row>29</xdr:row>
      <xdr:rowOff>10</xdr:rowOff>
    </xdr:to>
    <xdr:sp macro="" textlink="">
      <xdr:nvSpPr>
        <xdr:cNvPr id="20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67470" y="5076831"/>
          <a:ext cx="152409" cy="171450"/>
        </a:xfrm>
        <a:custGeom>
          <a:avLst/>
          <a:gdLst>
            <a:gd name="connsiteX0" fmla="*/ 0 w 381000"/>
            <a:gd name="connsiteY0" fmla="*/ 200025 h 200025"/>
            <a:gd name="connsiteX1" fmla="*/ 190500 w 381000"/>
            <a:gd name="connsiteY1" fmla="*/ 0 h 200025"/>
            <a:gd name="connsiteX2" fmla="*/ 381000 w 381000"/>
            <a:gd name="connsiteY2" fmla="*/ 200025 h 200025"/>
            <a:gd name="connsiteX3" fmla="*/ 0 w 381000"/>
            <a:gd name="connsiteY3" fmla="*/ 200025 h 200025"/>
            <a:gd name="connsiteX0" fmla="*/ 0 w 323853"/>
            <a:gd name="connsiteY0" fmla="*/ 200025 h 200025"/>
            <a:gd name="connsiteX1" fmla="*/ 190500 w 323853"/>
            <a:gd name="connsiteY1" fmla="*/ 0 h 200025"/>
            <a:gd name="connsiteX2" fmla="*/ 323853 w 323853"/>
            <a:gd name="connsiteY2" fmla="*/ 200025 h 200025"/>
            <a:gd name="connsiteX3" fmla="*/ 0 w 323853"/>
            <a:gd name="connsiteY3" fmla="*/ 200025 h 200025"/>
            <a:gd name="connsiteX0" fmla="*/ 0 w 238128"/>
            <a:gd name="connsiteY0" fmla="*/ 200025 h 200025"/>
            <a:gd name="connsiteX1" fmla="*/ 104775 w 238128"/>
            <a:gd name="connsiteY1" fmla="*/ 0 h 200025"/>
            <a:gd name="connsiteX2" fmla="*/ 238128 w 238128"/>
            <a:gd name="connsiteY2" fmla="*/ 200025 h 200025"/>
            <a:gd name="connsiteX3" fmla="*/ 0 w 238128"/>
            <a:gd name="connsiteY3" fmla="*/ 200025 h 200025"/>
            <a:gd name="connsiteX0" fmla="*/ 0 w 200031"/>
            <a:gd name="connsiteY0" fmla="*/ 200025 h 209550"/>
            <a:gd name="connsiteX1" fmla="*/ 104775 w 200031"/>
            <a:gd name="connsiteY1" fmla="*/ 0 h 209550"/>
            <a:gd name="connsiteX2" fmla="*/ 200031 w 200031"/>
            <a:gd name="connsiteY2" fmla="*/ 209550 h 209550"/>
            <a:gd name="connsiteX3" fmla="*/ 0 w 200031"/>
            <a:gd name="connsiteY3" fmla="*/ 200025 h 209550"/>
            <a:gd name="connsiteX0" fmla="*/ 0 w 171453"/>
            <a:gd name="connsiteY0" fmla="*/ 200025 h 209550"/>
            <a:gd name="connsiteX1" fmla="*/ 76197 w 171453"/>
            <a:gd name="connsiteY1" fmla="*/ 0 h 209550"/>
            <a:gd name="connsiteX2" fmla="*/ 171453 w 171453"/>
            <a:gd name="connsiteY2" fmla="*/ 209550 h 209550"/>
            <a:gd name="connsiteX3" fmla="*/ 0 w 171453"/>
            <a:gd name="connsiteY3" fmla="*/ 200025 h 209550"/>
            <a:gd name="connsiteX0" fmla="*/ 0 w 142881"/>
            <a:gd name="connsiteY0" fmla="*/ 200025 h 209550"/>
            <a:gd name="connsiteX1" fmla="*/ 76197 w 142881"/>
            <a:gd name="connsiteY1" fmla="*/ 0 h 209550"/>
            <a:gd name="connsiteX2" fmla="*/ 142881 w 142881"/>
            <a:gd name="connsiteY2" fmla="*/ 209550 h 209550"/>
            <a:gd name="connsiteX3" fmla="*/ 0 w 142881"/>
            <a:gd name="connsiteY3" fmla="*/ 200025 h 209550"/>
            <a:gd name="connsiteX0" fmla="*/ 0 w 142881"/>
            <a:gd name="connsiteY0" fmla="*/ 161925 h 171450"/>
            <a:gd name="connsiteX1" fmla="*/ 66675 w 142881"/>
            <a:gd name="connsiteY1" fmla="*/ 0 h 171450"/>
            <a:gd name="connsiteX2" fmla="*/ 142881 w 142881"/>
            <a:gd name="connsiteY2" fmla="*/ 171450 h 171450"/>
            <a:gd name="connsiteX3" fmla="*/ 0 w 142881"/>
            <a:gd name="connsiteY3" fmla="*/ 161925 h 171450"/>
            <a:gd name="connsiteX0" fmla="*/ 0 w 193908"/>
            <a:gd name="connsiteY0" fmla="*/ 161925 h 171450"/>
            <a:gd name="connsiteX1" fmla="*/ 66675 w 193908"/>
            <a:gd name="connsiteY1" fmla="*/ 0 h 171450"/>
            <a:gd name="connsiteX2" fmla="*/ 193908 w 193908"/>
            <a:gd name="connsiteY2" fmla="*/ 171450 h 171450"/>
            <a:gd name="connsiteX3" fmla="*/ 0 w 193908"/>
            <a:gd name="connsiteY3" fmla="*/ 161925 h 171450"/>
            <a:gd name="connsiteX0" fmla="*/ 0 w 163295"/>
            <a:gd name="connsiteY0" fmla="*/ 161925 h 171450"/>
            <a:gd name="connsiteX1" fmla="*/ 66675 w 163295"/>
            <a:gd name="connsiteY1" fmla="*/ 0 h 171450"/>
            <a:gd name="connsiteX2" fmla="*/ 163295 w 163295"/>
            <a:gd name="connsiteY2" fmla="*/ 171450 h 171450"/>
            <a:gd name="connsiteX3" fmla="*/ 0 w 163295"/>
            <a:gd name="connsiteY3" fmla="*/ 161925 h 17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3295" h="171450">
              <a:moveTo>
                <a:pt x="0" y="161925"/>
              </a:moveTo>
              <a:lnTo>
                <a:pt x="66675" y="0"/>
              </a:lnTo>
              <a:lnTo>
                <a:pt x="163295" y="171450"/>
              </a:lnTo>
              <a:lnTo>
                <a:pt x="0" y="161925"/>
              </a:lnTo>
              <a:close/>
            </a:path>
          </a:pathLst>
        </a:cu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171450</xdr:colOff>
      <xdr:row>29</xdr:row>
      <xdr:rowOff>152409</xdr:rowOff>
    </xdr:to>
    <xdr:sp macro="" textlink="">
      <xdr:nvSpPr>
        <xdr:cNvPr id="26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00070" y="5238755"/>
          <a:ext cx="152409" cy="171450"/>
        </a:xfrm>
        <a:custGeom>
          <a:avLst/>
          <a:gdLst>
            <a:gd name="connsiteX0" fmla="*/ 0 w 381000"/>
            <a:gd name="connsiteY0" fmla="*/ 200025 h 200025"/>
            <a:gd name="connsiteX1" fmla="*/ 190500 w 381000"/>
            <a:gd name="connsiteY1" fmla="*/ 0 h 200025"/>
            <a:gd name="connsiteX2" fmla="*/ 381000 w 381000"/>
            <a:gd name="connsiteY2" fmla="*/ 200025 h 200025"/>
            <a:gd name="connsiteX3" fmla="*/ 0 w 381000"/>
            <a:gd name="connsiteY3" fmla="*/ 200025 h 200025"/>
            <a:gd name="connsiteX0" fmla="*/ 0 w 323853"/>
            <a:gd name="connsiteY0" fmla="*/ 200025 h 200025"/>
            <a:gd name="connsiteX1" fmla="*/ 190500 w 323853"/>
            <a:gd name="connsiteY1" fmla="*/ 0 h 200025"/>
            <a:gd name="connsiteX2" fmla="*/ 323853 w 323853"/>
            <a:gd name="connsiteY2" fmla="*/ 200025 h 200025"/>
            <a:gd name="connsiteX3" fmla="*/ 0 w 323853"/>
            <a:gd name="connsiteY3" fmla="*/ 200025 h 200025"/>
            <a:gd name="connsiteX0" fmla="*/ 0 w 238128"/>
            <a:gd name="connsiteY0" fmla="*/ 200025 h 200025"/>
            <a:gd name="connsiteX1" fmla="*/ 104775 w 238128"/>
            <a:gd name="connsiteY1" fmla="*/ 0 h 200025"/>
            <a:gd name="connsiteX2" fmla="*/ 238128 w 238128"/>
            <a:gd name="connsiteY2" fmla="*/ 200025 h 200025"/>
            <a:gd name="connsiteX3" fmla="*/ 0 w 238128"/>
            <a:gd name="connsiteY3" fmla="*/ 200025 h 200025"/>
            <a:gd name="connsiteX0" fmla="*/ 0 w 200031"/>
            <a:gd name="connsiteY0" fmla="*/ 200025 h 209550"/>
            <a:gd name="connsiteX1" fmla="*/ 104775 w 200031"/>
            <a:gd name="connsiteY1" fmla="*/ 0 h 209550"/>
            <a:gd name="connsiteX2" fmla="*/ 200031 w 200031"/>
            <a:gd name="connsiteY2" fmla="*/ 209550 h 209550"/>
            <a:gd name="connsiteX3" fmla="*/ 0 w 200031"/>
            <a:gd name="connsiteY3" fmla="*/ 200025 h 209550"/>
            <a:gd name="connsiteX0" fmla="*/ 0 w 171453"/>
            <a:gd name="connsiteY0" fmla="*/ 200025 h 209550"/>
            <a:gd name="connsiteX1" fmla="*/ 76197 w 171453"/>
            <a:gd name="connsiteY1" fmla="*/ 0 h 209550"/>
            <a:gd name="connsiteX2" fmla="*/ 171453 w 171453"/>
            <a:gd name="connsiteY2" fmla="*/ 209550 h 209550"/>
            <a:gd name="connsiteX3" fmla="*/ 0 w 171453"/>
            <a:gd name="connsiteY3" fmla="*/ 200025 h 209550"/>
            <a:gd name="connsiteX0" fmla="*/ 0 w 142881"/>
            <a:gd name="connsiteY0" fmla="*/ 200025 h 209550"/>
            <a:gd name="connsiteX1" fmla="*/ 76197 w 142881"/>
            <a:gd name="connsiteY1" fmla="*/ 0 h 209550"/>
            <a:gd name="connsiteX2" fmla="*/ 142881 w 142881"/>
            <a:gd name="connsiteY2" fmla="*/ 209550 h 209550"/>
            <a:gd name="connsiteX3" fmla="*/ 0 w 142881"/>
            <a:gd name="connsiteY3" fmla="*/ 200025 h 209550"/>
            <a:gd name="connsiteX0" fmla="*/ 0 w 142881"/>
            <a:gd name="connsiteY0" fmla="*/ 161925 h 171450"/>
            <a:gd name="connsiteX1" fmla="*/ 66675 w 142881"/>
            <a:gd name="connsiteY1" fmla="*/ 0 h 171450"/>
            <a:gd name="connsiteX2" fmla="*/ 142881 w 142881"/>
            <a:gd name="connsiteY2" fmla="*/ 171450 h 171450"/>
            <a:gd name="connsiteX3" fmla="*/ 0 w 142881"/>
            <a:gd name="connsiteY3" fmla="*/ 161925 h 171450"/>
            <a:gd name="connsiteX0" fmla="*/ 0 w 193908"/>
            <a:gd name="connsiteY0" fmla="*/ 161925 h 171450"/>
            <a:gd name="connsiteX1" fmla="*/ 66675 w 193908"/>
            <a:gd name="connsiteY1" fmla="*/ 0 h 171450"/>
            <a:gd name="connsiteX2" fmla="*/ 193908 w 193908"/>
            <a:gd name="connsiteY2" fmla="*/ 171450 h 171450"/>
            <a:gd name="connsiteX3" fmla="*/ 0 w 193908"/>
            <a:gd name="connsiteY3" fmla="*/ 161925 h 171450"/>
            <a:gd name="connsiteX0" fmla="*/ 0 w 163295"/>
            <a:gd name="connsiteY0" fmla="*/ 161925 h 171450"/>
            <a:gd name="connsiteX1" fmla="*/ 66675 w 163295"/>
            <a:gd name="connsiteY1" fmla="*/ 0 h 171450"/>
            <a:gd name="connsiteX2" fmla="*/ 163295 w 163295"/>
            <a:gd name="connsiteY2" fmla="*/ 171450 h 171450"/>
            <a:gd name="connsiteX3" fmla="*/ 0 w 163295"/>
            <a:gd name="connsiteY3" fmla="*/ 161925 h 17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3295" h="171450">
              <a:moveTo>
                <a:pt x="0" y="161925"/>
              </a:moveTo>
              <a:lnTo>
                <a:pt x="66675" y="0"/>
              </a:lnTo>
              <a:lnTo>
                <a:pt x="163295" y="171450"/>
              </a:lnTo>
              <a:lnTo>
                <a:pt x="0" y="161925"/>
              </a:lnTo>
              <a:close/>
            </a:path>
          </a:pathLst>
        </a:cu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5"/>
  <sheetViews>
    <sheetView showGridLines="0" tabSelected="1" topLeftCell="A8" workbookViewId="0">
      <selection activeCell="AN17" sqref="AN17:AN19"/>
    </sheetView>
  </sheetViews>
  <sheetFormatPr defaultRowHeight="12.75" x14ac:dyDescent="0.2"/>
  <cols>
    <col min="1" max="1" width="2.85546875" customWidth="1"/>
    <col min="2" max="8" width="3" customWidth="1"/>
    <col min="9" max="9" width="1.7109375" customWidth="1"/>
    <col min="10" max="16" width="3" customWidth="1"/>
    <col min="17" max="17" width="1.7109375" customWidth="1"/>
    <col min="18" max="24" width="3" customWidth="1"/>
    <col min="25" max="25" width="1.7109375" customWidth="1"/>
    <col min="26" max="32" width="3" customWidth="1"/>
    <col min="33" max="33" width="1.7109375" customWidth="1"/>
    <col min="34" max="36" width="3" customWidth="1"/>
    <col min="37" max="37" width="24.5703125" customWidth="1"/>
    <col min="38" max="38" width="3.140625" customWidth="1"/>
    <col min="39" max="39" width="3.7109375" customWidth="1"/>
  </cols>
  <sheetData>
    <row r="1" spans="1:38" ht="18" customHeight="1" x14ac:dyDescent="0.2">
      <c r="A1" s="21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7"/>
    </row>
    <row r="2" spans="1:38" x14ac:dyDescent="0.2">
      <c r="A2" s="18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3" t="s">
        <v>6</v>
      </c>
      <c r="AL2" s="7"/>
    </row>
    <row r="3" spans="1:38" x14ac:dyDescent="0.2">
      <c r="A3" s="14"/>
      <c r="B3" s="14"/>
      <c r="C3" s="14"/>
      <c r="D3" s="15"/>
      <c r="E3" s="15"/>
      <c r="F3" s="15"/>
      <c r="G3" s="1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9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x14ac:dyDescent="0.2">
      <c r="A4" s="14"/>
      <c r="B4" s="16"/>
      <c r="C4" s="16"/>
      <c r="D4" s="17" t="s">
        <v>2</v>
      </c>
      <c r="E4" s="136">
        <v>2018</v>
      </c>
      <c r="F4" s="137"/>
      <c r="G4" s="138"/>
      <c r="H4" s="7"/>
      <c r="I4" s="7"/>
      <c r="J4" s="7"/>
      <c r="K4" s="7"/>
      <c r="L4" s="17" t="s">
        <v>3</v>
      </c>
      <c r="M4" s="136">
        <v>7</v>
      </c>
      <c r="N4" s="137"/>
      <c r="O4" s="138"/>
      <c r="P4" s="7"/>
      <c r="Q4" s="7"/>
      <c r="R4" s="7"/>
      <c r="S4" s="7"/>
      <c r="T4" s="7"/>
      <c r="U4" s="17" t="s">
        <v>4</v>
      </c>
      <c r="V4" s="136">
        <v>1</v>
      </c>
      <c r="W4" s="137"/>
      <c r="X4" s="138"/>
      <c r="Y4" s="8" t="s">
        <v>0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">
      <c r="A5" s="14"/>
      <c r="B5" s="14"/>
      <c r="C5" s="14"/>
      <c r="D5" s="15"/>
      <c r="E5" s="15"/>
      <c r="F5" s="15"/>
      <c r="G5" s="16"/>
      <c r="H5" s="7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9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">
      <c r="AH6" s="2"/>
      <c r="AI6" s="2"/>
      <c r="AJ6" s="2"/>
      <c r="AL6" s="2"/>
    </row>
    <row r="7" spans="1:38" ht="23.25" x14ac:dyDescent="0.2">
      <c r="B7" s="142" t="s">
        <v>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H7" s="134"/>
      <c r="AI7" s="133"/>
      <c r="AJ7" s="133"/>
      <c r="AK7" s="133"/>
      <c r="AL7" s="133"/>
    </row>
    <row r="8" spans="1:38" ht="30" x14ac:dyDescent="0.2">
      <c r="J8" s="132" t="s">
        <v>12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AH8" s="133"/>
      <c r="AI8" s="135"/>
      <c r="AJ8" s="135"/>
      <c r="AK8" s="135"/>
      <c r="AL8" s="133"/>
    </row>
    <row r="9" spans="1:38" ht="15.75" customHeight="1" x14ac:dyDescent="0.2">
      <c r="B9" s="139">
        <f>DATE(year,month,1)</f>
        <v>43282</v>
      </c>
      <c r="C9" s="140"/>
      <c r="D9" s="140"/>
      <c r="E9" s="140"/>
      <c r="F9" s="140"/>
      <c r="G9" s="140"/>
      <c r="H9" s="141"/>
      <c r="I9" s="9"/>
      <c r="J9" s="144" t="s">
        <v>10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Z9" s="129">
        <f>DATE(YEAR(B9+35),MONTH(B9+35),1)</f>
        <v>43313</v>
      </c>
      <c r="AA9" s="130"/>
      <c r="AB9" s="130"/>
      <c r="AC9" s="130"/>
      <c r="AD9" s="130"/>
      <c r="AE9" s="130"/>
      <c r="AF9" s="131"/>
      <c r="AH9" s="6"/>
      <c r="AJ9" s="34"/>
      <c r="AK9" s="104" t="s">
        <v>52</v>
      </c>
      <c r="AL9" s="71"/>
    </row>
    <row r="10" spans="1:38" ht="12.75" customHeight="1" x14ac:dyDescent="0.2">
      <c r="B10" s="10" t="str">
        <f>CHOOSE(1+MOD(startday+1-2,7),"Su","M","Tu","W","Th","F","Sa")</f>
        <v>Su</v>
      </c>
      <c r="C10" s="4" t="str">
        <f>CHOOSE(1+MOD(startday+2-2,7),"Su","M","Tu","W","Th","F","Sa")</f>
        <v>M</v>
      </c>
      <c r="D10" s="4" t="str">
        <f>CHOOSE(1+MOD(startday+3-2,7),"Su","M","Tu","W","Th","F","Sa")</f>
        <v>Tu</v>
      </c>
      <c r="E10" s="4" t="str">
        <f>CHOOSE(1+MOD(startday+4-2,7),"Su","M","Tu","W","Th","F","Sa")</f>
        <v>W</v>
      </c>
      <c r="F10" s="4" t="str">
        <f>CHOOSE(1+MOD(startday+5-2,7),"Su","M","Tu","W","Th","F","Sa")</f>
        <v>Th</v>
      </c>
      <c r="G10" s="4" t="str">
        <f>CHOOSE(1+MOD(startday+6-2,7),"Su","M","Tu","W","Th","F","Sa")</f>
        <v>F</v>
      </c>
      <c r="H10" s="11" t="str">
        <f>CHOOSE(1+MOD(startday+7-2,7),"Su","M","Tu","W","Th","F","Sa")</f>
        <v>Sa</v>
      </c>
      <c r="I10" s="3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Z10" s="45" t="str">
        <f>CHOOSE(1+MOD(startday+1-2,7),"Su","M","Tu","W","Th","F","Sa")</f>
        <v>Su</v>
      </c>
      <c r="AA10" s="4" t="str">
        <f>CHOOSE(1+MOD(startday+2-2,7),"Su","M","Tu","W","Th","F","Sa")</f>
        <v>M</v>
      </c>
      <c r="AB10" s="4" t="str">
        <f>CHOOSE(1+MOD(startday+3-2,7),"Su","M","Tu","W","Th","F","Sa")</f>
        <v>Tu</v>
      </c>
      <c r="AC10" s="4" t="str">
        <f>CHOOSE(1+MOD(startday+4-2,7),"Su","M","Tu","W","Th","F","Sa")</f>
        <v>W</v>
      </c>
      <c r="AD10" s="4" t="str">
        <f>CHOOSE(1+MOD(startday+5-2,7),"Su","M","Tu","W","Th","F","Sa")</f>
        <v>Th</v>
      </c>
      <c r="AE10" s="4" t="str">
        <f>CHOOSE(1+MOD(startday+6-2,7),"Su","M","Tu","W","Th","F","Sa")</f>
        <v>F</v>
      </c>
      <c r="AF10" s="46" t="str">
        <f>CHOOSE(1+MOD(startday+7-2,7),"Su","M","Tu","W","Th","F","Sa")</f>
        <v>Sa</v>
      </c>
      <c r="AH10" s="6"/>
      <c r="AJ10" s="38"/>
      <c r="AK10" s="105" t="s">
        <v>53</v>
      </c>
      <c r="AL10" s="71"/>
    </row>
    <row r="11" spans="1:38" x14ac:dyDescent="0.2">
      <c r="B11" s="22">
        <f>IF(WEEKDAY(B9,1)=startday,B9,"")</f>
        <v>43282</v>
      </c>
      <c r="C11" s="25">
        <f>IF(B11="",IF(WEEKDAY(B9,1)=MOD(startday,7)+1,B9,""),B11+1)</f>
        <v>43283</v>
      </c>
      <c r="D11" s="25">
        <f>IF(C11="",IF(WEEKDAY(B9,1)=MOD(startday+1,7)+1,B9,""),C11+1)</f>
        <v>43284</v>
      </c>
      <c r="E11" s="25">
        <f>IF(D11="",IF(WEEKDAY(B9,1)=MOD(startday+2,7)+1,B9,""),D11+1)</f>
        <v>43285</v>
      </c>
      <c r="F11" s="25">
        <f>IF(E11="",IF(WEEKDAY(B9,1)=MOD(startday+3,7)+1,B9,""),E11+1)</f>
        <v>43286</v>
      </c>
      <c r="G11" s="25">
        <f>IF(F11="",IF(WEEKDAY(B9,1)=MOD(startday+4,7)+1,B9,""),F11+1)</f>
        <v>43287</v>
      </c>
      <c r="H11" s="23">
        <f>IF(G11="",IF(WEEKDAY(B9,1)=MOD(startday+5,7)+1,B9,""),G11+1)</f>
        <v>43288</v>
      </c>
      <c r="I11" s="3"/>
      <c r="K11" s="59" t="s">
        <v>11</v>
      </c>
      <c r="L11" s="59"/>
      <c r="M11" s="59"/>
      <c r="N11" s="59"/>
      <c r="S11" s="59" t="s">
        <v>18</v>
      </c>
      <c r="T11" s="59"/>
      <c r="U11" s="59"/>
      <c r="V11" s="59"/>
      <c r="Z11" s="47" t="str">
        <f>IF(WEEKDAY(Z9,1)=startday,Z9,"")</f>
        <v/>
      </c>
      <c r="AA11" s="27" t="str">
        <f>IF(Z11="",IF(WEEKDAY(Z9,1)=MOD(startday,7)+1,Z9,""),Z11+1)</f>
        <v/>
      </c>
      <c r="AB11" s="27" t="str">
        <f>IF(AA11="",IF(WEEKDAY(Z9,1)=MOD(startday+1,7)+1,Z9,""),AA11+1)</f>
        <v/>
      </c>
      <c r="AC11" s="27">
        <f>IF(AB11="",IF(WEEKDAY(Z9,1)=MOD(startday+2,7)+1,Z9,""),AB11+1)</f>
        <v>43313</v>
      </c>
      <c r="AD11" s="48">
        <f>IF(AC11="",IF(WEEKDAY(Z9,1)=MOD(startday+3,7)+1,Z9,""),AC11+1)</f>
        <v>43314</v>
      </c>
      <c r="AE11" s="12">
        <f>IF(AD11="",IF(WEEKDAY(Z9,1)=MOD(startday+4,7)+1,Z9,""),AD11+1)</f>
        <v>43315</v>
      </c>
      <c r="AF11" s="49">
        <f>IF(AE11="",IF(WEEKDAY(Z9,1)=MOD(startday+5,7)+1,Z9,""),AE11+1)</f>
        <v>43316</v>
      </c>
      <c r="AH11" s="6"/>
      <c r="AJ11" s="83"/>
      <c r="AK11" s="118" t="s">
        <v>54</v>
      </c>
      <c r="AL11" s="71"/>
    </row>
    <row r="12" spans="1:38" x14ac:dyDescent="0.2">
      <c r="B12" s="22">
        <f>IF(H11="","",IF(MONTH(H11+1)&lt;&gt;MONTH(H11),"",H11+1))</f>
        <v>43289</v>
      </c>
      <c r="C12" s="25">
        <f t="shared" ref="C12:H16" si="0">IF(B12="","",IF(MONTH(B12+1)&lt;&gt;MONTH(B12),"",B12+1))</f>
        <v>43290</v>
      </c>
      <c r="D12" s="25">
        <f t="shared" si="0"/>
        <v>43291</v>
      </c>
      <c r="E12" s="25">
        <f t="shared" si="0"/>
        <v>43292</v>
      </c>
      <c r="F12" s="25">
        <f t="shared" si="0"/>
        <v>43293</v>
      </c>
      <c r="G12" s="25">
        <f t="shared" si="0"/>
        <v>43294</v>
      </c>
      <c r="H12" s="23">
        <f t="shared" si="0"/>
        <v>43295</v>
      </c>
      <c r="I12" s="3"/>
      <c r="J12" t="s">
        <v>8</v>
      </c>
      <c r="P12">
        <v>89</v>
      </c>
      <c r="R12" t="s">
        <v>8</v>
      </c>
      <c r="X12">
        <v>91</v>
      </c>
      <c r="Z12" s="50">
        <f>IF(AF11="","",IF(MONTH(AF11+1)&lt;&gt;MONTH(AF11),"",AF11+1))</f>
        <v>43317</v>
      </c>
      <c r="AA12" s="36">
        <f t="shared" ref="AA12:AF16" si="1">IF(Z12="","",IF(MONTH(Z12+1)&lt;&gt;MONTH(Z12),"",Z12+1))</f>
        <v>43318</v>
      </c>
      <c r="AB12" s="68">
        <f t="shared" si="1"/>
        <v>43319</v>
      </c>
      <c r="AC12" s="124">
        <f t="shared" si="1"/>
        <v>43320</v>
      </c>
      <c r="AD12" s="39">
        <f t="shared" si="1"/>
        <v>43321</v>
      </c>
      <c r="AE12" s="47">
        <f t="shared" si="1"/>
        <v>43322</v>
      </c>
      <c r="AF12" s="49">
        <f t="shared" si="1"/>
        <v>43323</v>
      </c>
      <c r="AH12" s="6"/>
      <c r="AJ12" s="78"/>
      <c r="AK12" s="107" t="s">
        <v>55</v>
      </c>
      <c r="AL12" s="71"/>
    </row>
    <row r="13" spans="1:38" x14ac:dyDescent="0.2">
      <c r="B13" s="22">
        <f>IF(H12="","",IF(MONTH(H12+1)&lt;&gt;MONTH(H12),"",H12+1))</f>
        <v>43296</v>
      </c>
      <c r="C13" s="25">
        <f t="shared" si="0"/>
        <v>43297</v>
      </c>
      <c r="D13" s="25">
        <f t="shared" si="0"/>
        <v>43298</v>
      </c>
      <c r="E13" s="25">
        <f t="shared" si="0"/>
        <v>43299</v>
      </c>
      <c r="F13" s="25">
        <f t="shared" si="0"/>
        <v>43300</v>
      </c>
      <c r="G13" s="25">
        <f t="shared" si="0"/>
        <v>43301</v>
      </c>
      <c r="H13" s="23">
        <f t="shared" si="0"/>
        <v>43302</v>
      </c>
      <c r="I13" s="3"/>
      <c r="J13" s="3" t="s">
        <v>13</v>
      </c>
      <c r="K13" s="3"/>
      <c r="L13" s="3"/>
      <c r="M13" s="3"/>
      <c r="N13" s="3"/>
      <c r="O13" s="3"/>
      <c r="P13" s="3">
        <v>17</v>
      </c>
      <c r="Q13" s="3"/>
      <c r="R13" s="3" t="s">
        <v>19</v>
      </c>
      <c r="S13" s="3"/>
      <c r="T13" s="3"/>
      <c r="U13" s="3"/>
      <c r="V13" s="3"/>
      <c r="W13" s="3"/>
      <c r="X13" s="3">
        <v>17</v>
      </c>
      <c r="Z13" s="47">
        <f>IF(AF12="","",IF(MONTH(AF12+1)&lt;&gt;MONTH(AF12),"",AF12+1))</f>
        <v>43324</v>
      </c>
      <c r="AA13" s="24">
        <f t="shared" si="1"/>
        <v>43325</v>
      </c>
      <c r="AB13" s="24">
        <f t="shared" si="1"/>
        <v>43326</v>
      </c>
      <c r="AC13" s="24">
        <f t="shared" si="1"/>
        <v>43327</v>
      </c>
      <c r="AD13" s="51">
        <f t="shared" si="1"/>
        <v>43328</v>
      </c>
      <c r="AE13" s="12">
        <f t="shared" si="1"/>
        <v>43329</v>
      </c>
      <c r="AF13" s="49">
        <f t="shared" si="1"/>
        <v>43330</v>
      </c>
      <c r="AH13" s="6"/>
      <c r="AJ13" s="32"/>
      <c r="AK13" s="107" t="s">
        <v>56</v>
      </c>
      <c r="AL13" s="71"/>
    </row>
    <row r="14" spans="1:38" x14ac:dyDescent="0.2">
      <c r="B14" s="22">
        <f>IF(H13="","",IF(MONTH(H13+1)&lt;&gt;MONTH(H13),"",H13+1))</f>
        <v>43303</v>
      </c>
      <c r="C14" s="25">
        <f t="shared" si="0"/>
        <v>43304</v>
      </c>
      <c r="D14" s="25">
        <f t="shared" si="0"/>
        <v>43305</v>
      </c>
      <c r="E14" s="25">
        <f t="shared" si="0"/>
        <v>43306</v>
      </c>
      <c r="F14" s="25">
        <f t="shared" si="0"/>
        <v>43307</v>
      </c>
      <c r="G14" s="25">
        <f t="shared" si="0"/>
        <v>43308</v>
      </c>
      <c r="H14" s="23">
        <f t="shared" si="0"/>
        <v>43309</v>
      </c>
      <c r="I14" s="3"/>
      <c r="J14" s="3" t="s">
        <v>14</v>
      </c>
      <c r="K14" s="3"/>
      <c r="L14" s="3"/>
      <c r="M14" s="3"/>
      <c r="N14" s="3"/>
      <c r="O14" s="3"/>
      <c r="P14" s="3">
        <v>19</v>
      </c>
      <c r="Q14" s="3"/>
      <c r="R14" s="3" t="s">
        <v>20</v>
      </c>
      <c r="S14" s="3"/>
      <c r="T14" s="3"/>
      <c r="U14" s="3"/>
      <c r="V14" s="3"/>
      <c r="W14" s="3"/>
      <c r="X14" s="3">
        <v>20</v>
      </c>
      <c r="Z14" s="47">
        <f>IF(AF13="","",IF(MONTH(AF13+1)&lt;&gt;MONTH(AF13),"",AF13+1))</f>
        <v>43331</v>
      </c>
      <c r="AA14" s="12">
        <f t="shared" si="1"/>
        <v>43332</v>
      </c>
      <c r="AB14" s="12">
        <f t="shared" si="1"/>
        <v>43333</v>
      </c>
      <c r="AC14" s="22">
        <f t="shared" si="1"/>
        <v>43334</v>
      </c>
      <c r="AD14" s="124">
        <f t="shared" si="1"/>
        <v>43335</v>
      </c>
      <c r="AE14" s="23">
        <f t="shared" si="1"/>
        <v>43336</v>
      </c>
      <c r="AF14" s="49">
        <f t="shared" si="1"/>
        <v>43337</v>
      </c>
      <c r="AH14" s="6"/>
      <c r="AJ14" s="119"/>
      <c r="AK14" s="106" t="s">
        <v>57</v>
      </c>
      <c r="AL14" s="71"/>
    </row>
    <row r="15" spans="1:38" ht="13.5" thickBot="1" x14ac:dyDescent="0.25">
      <c r="B15" s="22">
        <f>IF(H14="","",IF(MONTH(H14+1)&lt;&gt;MONTH(H14),"",H14+1))</f>
        <v>43310</v>
      </c>
      <c r="C15" s="25">
        <f t="shared" si="0"/>
        <v>43311</v>
      </c>
      <c r="D15" s="25">
        <f t="shared" si="0"/>
        <v>43312</v>
      </c>
      <c r="E15" s="26" t="str">
        <f t="shared" si="0"/>
        <v/>
      </c>
      <c r="F15" s="24" t="str">
        <f t="shared" si="0"/>
        <v/>
      </c>
      <c r="G15" s="24" t="str">
        <f t="shared" si="0"/>
        <v/>
      </c>
      <c r="H15" s="12" t="str">
        <f t="shared" si="0"/>
        <v/>
      </c>
      <c r="I15" s="3"/>
      <c r="J15" s="3" t="s">
        <v>15</v>
      </c>
      <c r="K15" s="3"/>
      <c r="L15" s="3"/>
      <c r="M15" s="3"/>
      <c r="N15" s="3"/>
      <c r="O15" s="3"/>
      <c r="P15" s="3">
        <v>22</v>
      </c>
      <c r="Q15" s="3"/>
      <c r="R15" s="3" t="s">
        <v>21</v>
      </c>
      <c r="S15" s="3"/>
      <c r="T15" s="3"/>
      <c r="U15" s="3"/>
      <c r="V15" s="3"/>
      <c r="W15" s="3"/>
      <c r="X15" s="3">
        <v>16</v>
      </c>
      <c r="Z15" s="47">
        <f>IF(AF14="","",IF(MONTH(AF14+1)&lt;&gt;MONTH(AF14),"",AF14+1))</f>
        <v>43338</v>
      </c>
      <c r="AA15" s="12">
        <f t="shared" si="1"/>
        <v>43339</v>
      </c>
      <c r="AB15" s="12">
        <f t="shared" si="1"/>
        <v>43340</v>
      </c>
      <c r="AC15" s="12">
        <f t="shared" si="1"/>
        <v>43341</v>
      </c>
      <c r="AD15" s="24">
        <f t="shared" si="1"/>
        <v>43342</v>
      </c>
      <c r="AE15" s="12">
        <f t="shared" si="1"/>
        <v>43343</v>
      </c>
      <c r="AF15" s="49" t="str">
        <f t="shared" si="1"/>
        <v/>
      </c>
      <c r="AH15" s="6"/>
      <c r="AJ15" s="123"/>
      <c r="AK15" s="108" t="s">
        <v>58</v>
      </c>
      <c r="AL15" s="71"/>
    </row>
    <row r="16" spans="1:38" ht="13.5" customHeight="1" x14ac:dyDescent="0.2">
      <c r="B16" s="12" t="str">
        <f>IF(H15="","",IF(MONTH(H15+1)&lt;&gt;MONTH(H15),"",H15+1))</f>
        <v/>
      </c>
      <c r="C16" s="24" t="str">
        <f t="shared" si="0"/>
        <v/>
      </c>
      <c r="D16" s="24" t="str">
        <f t="shared" si="0"/>
        <v/>
      </c>
      <c r="E16" s="12" t="str">
        <f t="shared" si="0"/>
        <v/>
      </c>
      <c r="F16" s="12" t="str">
        <f t="shared" si="0"/>
        <v/>
      </c>
      <c r="G16" s="12" t="str">
        <f t="shared" si="0"/>
        <v/>
      </c>
      <c r="H16" s="12" t="str">
        <f t="shared" si="0"/>
        <v/>
      </c>
      <c r="I16" s="3"/>
      <c r="J16" s="3" t="s">
        <v>16</v>
      </c>
      <c r="K16" s="3"/>
      <c r="L16" s="3"/>
      <c r="M16" s="3"/>
      <c r="N16" s="3"/>
      <c r="O16" s="3"/>
      <c r="P16" s="3">
        <v>17</v>
      </c>
      <c r="Q16" s="3"/>
      <c r="R16" s="3" t="s">
        <v>22</v>
      </c>
      <c r="S16" s="3"/>
      <c r="T16" s="3"/>
      <c r="U16" s="3"/>
      <c r="V16" s="3"/>
      <c r="W16" s="3"/>
      <c r="X16" s="3">
        <v>20</v>
      </c>
      <c r="Z16" s="52" t="str">
        <f>IF(AF15="","",IF(MONTH(AF15+1)&lt;&gt;MONTH(AF15),"",AF15+1))</f>
        <v/>
      </c>
      <c r="AA16" s="48" t="str">
        <f t="shared" si="1"/>
        <v/>
      </c>
      <c r="AB16" s="48" t="str">
        <f t="shared" si="1"/>
        <v/>
      </c>
      <c r="AC16" s="48" t="str">
        <f t="shared" si="1"/>
        <v/>
      </c>
      <c r="AD16" s="48" t="str">
        <f t="shared" si="1"/>
        <v/>
      </c>
      <c r="AE16" s="48" t="str">
        <f t="shared" si="1"/>
        <v/>
      </c>
      <c r="AF16" s="53" t="str">
        <f t="shared" si="1"/>
        <v/>
      </c>
      <c r="AH16" s="96"/>
      <c r="AI16" s="97"/>
      <c r="AJ16" s="98"/>
      <c r="AK16" s="99" t="s">
        <v>43</v>
      </c>
      <c r="AL16" s="100"/>
    </row>
    <row r="17" spans="2:40" x14ac:dyDescent="0.2">
      <c r="J17" s="3" t="s">
        <v>17</v>
      </c>
      <c r="K17" s="3"/>
      <c r="L17" s="3"/>
      <c r="M17" s="3"/>
      <c r="N17" s="3"/>
      <c r="O17" s="3"/>
      <c r="P17" s="3">
        <v>14</v>
      </c>
      <c r="R17" s="3" t="s">
        <v>23</v>
      </c>
      <c r="S17" s="3"/>
      <c r="T17" s="3"/>
      <c r="U17" s="3"/>
      <c r="V17" s="3"/>
      <c r="W17" s="3"/>
      <c r="X17" s="3">
        <v>18</v>
      </c>
      <c r="AH17" s="101"/>
      <c r="AI17" s="92"/>
      <c r="AJ17" s="93"/>
      <c r="AK17" s="87" t="s">
        <v>42</v>
      </c>
      <c r="AL17" s="102"/>
      <c r="AN17" s="133"/>
    </row>
    <row r="18" spans="2:40" ht="15.75" x14ac:dyDescent="0.2">
      <c r="B18" s="129">
        <f>DATE(YEAR(Z9+35),MONTH(Z9+35),1)</f>
        <v>43344</v>
      </c>
      <c r="C18" s="130"/>
      <c r="D18" s="130"/>
      <c r="E18" s="130"/>
      <c r="F18" s="130"/>
      <c r="G18" s="130"/>
      <c r="H18" s="131"/>
      <c r="I18" s="9"/>
      <c r="J18" s="129">
        <f>DATE(YEAR(B18+35),MONTH(B18+35),1)</f>
        <v>43374</v>
      </c>
      <c r="K18" s="130"/>
      <c r="L18" s="130"/>
      <c r="M18" s="130"/>
      <c r="N18" s="130"/>
      <c r="O18" s="130"/>
      <c r="P18" s="131"/>
      <c r="Q18" s="9"/>
      <c r="R18" s="129">
        <f>DATE(YEAR(J18+35),MONTH(J18+35),1)</f>
        <v>43405</v>
      </c>
      <c r="S18" s="130"/>
      <c r="T18" s="130"/>
      <c r="U18" s="130"/>
      <c r="V18" s="130"/>
      <c r="W18" s="130"/>
      <c r="X18" s="131"/>
      <c r="Y18" s="44"/>
      <c r="Z18" s="129">
        <f>DATE(YEAR(R18+35),MONTH(R18+35),1)</f>
        <v>43435</v>
      </c>
      <c r="AA18" s="130"/>
      <c r="AB18" s="130"/>
      <c r="AC18" s="130"/>
      <c r="AD18" s="130"/>
      <c r="AE18" s="130"/>
      <c r="AF18" s="131"/>
      <c r="AH18" s="101"/>
      <c r="AI18" s="125"/>
      <c r="AJ18" s="37"/>
      <c r="AK18" s="85" t="s">
        <v>44</v>
      </c>
      <c r="AL18" s="102"/>
      <c r="AN18" s="133"/>
    </row>
    <row r="19" spans="2:40" x14ac:dyDescent="0.2">
      <c r="B19" s="45" t="str">
        <f>CHOOSE(1+MOD(startday+1-2,7),"Su","M","Tu","W","Th","F","Sa")</f>
        <v>Su</v>
      </c>
      <c r="C19" s="4" t="str">
        <f>CHOOSE(1+MOD(startday+2-2,7),"Su","M","Tu","W","Th","F","Sa")</f>
        <v>M</v>
      </c>
      <c r="D19" s="4" t="str">
        <f>CHOOSE(1+MOD(startday+3-2,7),"Su","M","Tu","W","Th","F","Sa")</f>
        <v>Tu</v>
      </c>
      <c r="E19" s="4" t="str">
        <f>CHOOSE(1+MOD(startday+4-2,7),"Su","M","Tu","W","Th","F","Sa")</f>
        <v>W</v>
      </c>
      <c r="F19" s="4" t="str">
        <f>CHOOSE(1+MOD(startday+5-2,7),"Su","M","Tu","W","Th","F","Sa")</f>
        <v>Th</v>
      </c>
      <c r="G19" s="4" t="str">
        <f>CHOOSE(1+MOD(startday+6-2,7),"Su","M","Tu","W","Th","F","Sa")</f>
        <v>F</v>
      </c>
      <c r="H19" s="46" t="str">
        <f>CHOOSE(1+MOD(startday+7-2,7),"Su","M","Tu","W","Th","F","Sa")</f>
        <v>Sa</v>
      </c>
      <c r="I19" s="3"/>
      <c r="J19" s="45" t="str">
        <f>CHOOSE(1+MOD(startday+1-2,7),"Su","M","Tu","W","Th","F","Sa")</f>
        <v>Su</v>
      </c>
      <c r="K19" s="4" t="str">
        <f>CHOOSE(1+MOD(startday+2-2,7),"Su","M","Tu","W","Th","F","Sa")</f>
        <v>M</v>
      </c>
      <c r="L19" s="4" t="str">
        <f>CHOOSE(1+MOD(startday+3-2,7),"Su","M","Tu","W","Th","F","Sa")</f>
        <v>Tu</v>
      </c>
      <c r="M19" s="4" t="str">
        <f>CHOOSE(1+MOD(startday+4-2,7),"Su","M","Tu","W","Th","F","Sa")</f>
        <v>W</v>
      </c>
      <c r="N19" s="4" t="str">
        <f>CHOOSE(1+MOD(startday+5-2,7),"Su","M","Tu","W","Th","F","Sa")</f>
        <v>Th</v>
      </c>
      <c r="O19" s="4" t="str">
        <f>CHOOSE(1+MOD(startday+6-2,7),"Su","M","Tu","W","Th","F","Sa")</f>
        <v>F</v>
      </c>
      <c r="P19" s="46" t="str">
        <f>CHOOSE(1+MOD(startday+7-2,7),"Su","M","Tu","W","Th","F","Sa")</f>
        <v>Sa</v>
      </c>
      <c r="Q19" s="3"/>
      <c r="R19" s="45" t="str">
        <f>CHOOSE(1+MOD(startday+1-2,7),"Su","M","Tu","W","Th","F","Sa")</f>
        <v>Su</v>
      </c>
      <c r="S19" s="4" t="str">
        <f>CHOOSE(1+MOD(startday+2-2,7),"Su","M","Tu","W","Th","F","Sa")</f>
        <v>M</v>
      </c>
      <c r="T19" s="4" t="str">
        <f>CHOOSE(1+MOD(startday+3-2,7),"Su","M","Tu","W","Th","F","Sa")</f>
        <v>Tu</v>
      </c>
      <c r="U19" s="4" t="str">
        <f>CHOOSE(1+MOD(startday+4-2,7),"Su","M","Tu","W","Th","F","Sa")</f>
        <v>W</v>
      </c>
      <c r="V19" s="4" t="str">
        <f>CHOOSE(1+MOD(startday+5-2,7),"Su","M","Tu","W","Th","F","Sa")</f>
        <v>Th</v>
      </c>
      <c r="W19" s="4" t="str">
        <f>CHOOSE(1+MOD(startday+6-2,7),"Su","M","Tu","W","Th","F","Sa")</f>
        <v>F</v>
      </c>
      <c r="X19" s="46" t="str">
        <f>CHOOSE(1+MOD(startday+7-2,7),"Su","M","Tu","W","Th","F","Sa")</f>
        <v>Sa</v>
      </c>
      <c r="Y19" s="44"/>
      <c r="Z19" s="45" t="str">
        <f>CHOOSE(1+MOD(startday+1-2,7),"Su","M","Tu","W","Th","F","Sa")</f>
        <v>Su</v>
      </c>
      <c r="AA19" s="4" t="str">
        <f>CHOOSE(1+MOD(startday+2-2,7),"Su","M","Tu","W","Th","F","Sa")</f>
        <v>M</v>
      </c>
      <c r="AB19" s="4" t="str">
        <f>CHOOSE(1+MOD(startday+3-2,7),"Su","M","Tu","W","Th","F","Sa")</f>
        <v>Tu</v>
      </c>
      <c r="AC19" s="4" t="str">
        <f>CHOOSE(1+MOD(startday+4-2,7),"Su","M","Tu","W","Th","F","Sa")</f>
        <v>W</v>
      </c>
      <c r="AD19" s="4" t="str">
        <f>CHOOSE(1+MOD(startday+5-2,7),"Su","M","Tu","W","Th","F","Sa")</f>
        <v>Th</v>
      </c>
      <c r="AE19" s="4" t="str">
        <f>CHOOSE(1+MOD(startday+6-2,7),"Su","M","Tu","W","Th","F","Sa")</f>
        <v>F</v>
      </c>
      <c r="AF19" s="46" t="str">
        <f>CHOOSE(1+MOD(startday+7-2,7),"Su","M","Tu","W","Th","F","Sa")</f>
        <v>Sa</v>
      </c>
      <c r="AH19" s="101"/>
      <c r="AI19" s="74"/>
      <c r="AJ19" s="37"/>
      <c r="AK19" s="84" t="s">
        <v>45</v>
      </c>
      <c r="AL19" s="102"/>
      <c r="AN19" s="133"/>
    </row>
    <row r="20" spans="2:40" x14ac:dyDescent="0.2">
      <c r="B20" s="47" t="str">
        <f>IF(WEEKDAY(B18,1)=startday,B18,"")</f>
        <v/>
      </c>
      <c r="C20" s="27" t="str">
        <f>IF(B20="",IF(WEEKDAY(B18,1)=MOD(startday,7)+1,B18,""),B20+1)</f>
        <v/>
      </c>
      <c r="D20" s="12" t="str">
        <f>IF(C20="",IF(WEEKDAY(B18,1)=MOD(startday+1,7)+1,B18,""),C20+1)</f>
        <v/>
      </c>
      <c r="E20" s="12" t="str">
        <f>IF(D20="",IF(WEEKDAY(B18,1)=MOD(startday+2,7)+1,B18,""),D20+1)</f>
        <v/>
      </c>
      <c r="F20" s="12" t="str">
        <f>IF(E20="",IF(WEEKDAY(B18,1)=MOD(startday+3,7)+1,B18,""),E20+1)</f>
        <v/>
      </c>
      <c r="G20" s="12" t="str">
        <f>IF(F20="",IF(WEEKDAY(B18,1)=MOD(startday+4,7)+1,B18,""),F20+1)</f>
        <v/>
      </c>
      <c r="H20" s="49">
        <f>IF(G20="",IF(WEEKDAY(B18,1)=MOD(startday+5,7)+1,B18,""),G20+1)</f>
        <v>43344</v>
      </c>
      <c r="I20" s="3"/>
      <c r="J20" s="47" t="str">
        <f>IF(WEEKDAY(J18,1)=startday,J18,"")</f>
        <v/>
      </c>
      <c r="K20" s="27">
        <f>IF(J20="",IF(WEEKDAY(J18,1)=MOD(startday,7)+1,J18,""),J20+1)</f>
        <v>43374</v>
      </c>
      <c r="L20" s="12">
        <f>IF(K20="",IF(WEEKDAY(J18,1)=MOD(startday+1,7)+1,J18,""),K20+1)</f>
        <v>43375</v>
      </c>
      <c r="M20" s="12">
        <f>IF(L20="",IF(WEEKDAY(J18,1)=MOD(startday+2,7)+1,J18,""),L20+1)</f>
        <v>43376</v>
      </c>
      <c r="N20" s="12">
        <f>IF(M20="",IF(WEEKDAY(J18,1)=MOD(startday+3,7)+1,J18,""),M20+1)</f>
        <v>43377</v>
      </c>
      <c r="O20" s="12">
        <f>IF(N20="",IF(WEEKDAY(J18,1)=MOD(startday+4,7)+1,J18,""),N20+1)</f>
        <v>43378</v>
      </c>
      <c r="P20" s="49">
        <f>IF(O20="",IF(WEEKDAY(J18,1)=MOD(startday+5,7)+1,J18,""),O20+1)</f>
        <v>43379</v>
      </c>
      <c r="Q20" s="3"/>
      <c r="R20" s="47" t="str">
        <f>IF(WEEKDAY(R18,1)=startday,R18,"")</f>
        <v/>
      </c>
      <c r="S20" s="12" t="str">
        <f>IF(R20="",IF(WEEKDAY(R18,1)=MOD(startday,7)+1,R18,""),R20+1)</f>
        <v/>
      </c>
      <c r="T20" s="12" t="str">
        <f>IF(S20="",IF(WEEKDAY(R18,1)=MOD(startday+1,7)+1,R18,""),S20+1)</f>
        <v/>
      </c>
      <c r="U20" s="12" t="str">
        <f>IF(T20="",IF(WEEKDAY(R18,1)=MOD(startday+2,7)+1,R18,""),T20+1)</f>
        <v/>
      </c>
      <c r="V20" s="12">
        <f>IF(U20="",IF(WEEKDAY(R18,1)=MOD(startday+3,7)+1,R18,""),U20+1)</f>
        <v>43405</v>
      </c>
      <c r="W20" s="12">
        <f>IF(V20="",IF(WEEKDAY(R18,1)=MOD(startday+4,7)+1,R18,""),V20+1)</f>
        <v>43406</v>
      </c>
      <c r="X20" s="49">
        <f>IF(W20="",IF(WEEKDAY(R18,1)=MOD(startday+5,7)+1,R18,""),W20+1)</f>
        <v>43407</v>
      </c>
      <c r="Y20" s="44"/>
      <c r="Z20" s="47" t="str">
        <f>IF(WEEKDAY(Z18,1)=startday,Z18,"")</f>
        <v/>
      </c>
      <c r="AA20" s="12" t="str">
        <f>IF(Z20="",IF(WEEKDAY(Z18,1)=MOD(startday,7)+1,Z18,""),Z20+1)</f>
        <v/>
      </c>
      <c r="AB20" s="12" t="str">
        <f>IF(AA20="",IF(WEEKDAY(Z18,1)=MOD(startday+1,7)+1,Z18,""),AA20+1)</f>
        <v/>
      </c>
      <c r="AC20" s="12" t="str">
        <f>IF(AB20="",IF(WEEKDAY(Z18,1)=MOD(startday+2,7)+1,Z18,""),AB20+1)</f>
        <v/>
      </c>
      <c r="AD20" s="12" t="str">
        <f>IF(AC20="",IF(WEEKDAY(Z18,1)=MOD(startday+3,7)+1,Z18,""),AC20+1)</f>
        <v/>
      </c>
      <c r="AE20" s="12" t="str">
        <f>IF(AD20="",IF(WEEKDAY(Z18,1)=MOD(startday+4,7)+1,Z18,""),AD20+1)</f>
        <v/>
      </c>
      <c r="AF20" s="49">
        <f>IF(AE20="",IF(WEEKDAY(Z18,1)=MOD(startday+5,7)+1,Z18,""),AE20+1)</f>
        <v>43435</v>
      </c>
      <c r="AH20" s="101"/>
      <c r="AI20" s="126"/>
      <c r="AJ20" s="40"/>
      <c r="AK20" s="86" t="s">
        <v>46</v>
      </c>
      <c r="AL20" s="102"/>
    </row>
    <row r="21" spans="2:40" x14ac:dyDescent="0.2">
      <c r="B21" s="50">
        <f>IF(H20="","",IF(MONTH(H20+1)&lt;&gt;MONTH(H20),"",H20+1))</f>
        <v>43345</v>
      </c>
      <c r="C21" s="28">
        <f t="shared" ref="C21:H25" si="2">IF(B21="","",IF(MONTH(B21+1)&lt;&gt;MONTH(B21),"",B21+1))</f>
        <v>43346</v>
      </c>
      <c r="D21" s="23">
        <f t="shared" si="2"/>
        <v>43347</v>
      </c>
      <c r="E21" s="12">
        <f t="shared" si="2"/>
        <v>43348</v>
      </c>
      <c r="F21" s="12">
        <f t="shared" si="2"/>
        <v>43349</v>
      </c>
      <c r="G21" s="12">
        <f t="shared" si="2"/>
        <v>43350</v>
      </c>
      <c r="H21" s="49">
        <f t="shared" si="2"/>
        <v>43351</v>
      </c>
      <c r="I21" s="3"/>
      <c r="J21" s="50">
        <f>IF(P20="","",IF(MONTH(P20+1)&lt;&gt;MONTH(P20),"",P20+1))</f>
        <v>43380</v>
      </c>
      <c r="K21" s="36">
        <f t="shared" ref="K21:P25" si="3">IF(J21="","",IF(MONTH(J21+1)&lt;&gt;MONTH(J21),"",J21+1))</f>
        <v>43381</v>
      </c>
      <c r="L21" s="23">
        <f t="shared" si="3"/>
        <v>43382</v>
      </c>
      <c r="M21" s="12">
        <f t="shared" si="3"/>
        <v>43383</v>
      </c>
      <c r="N21" s="12">
        <f t="shared" si="3"/>
        <v>43384</v>
      </c>
      <c r="O21" s="12">
        <f t="shared" si="3"/>
        <v>43385</v>
      </c>
      <c r="P21" s="49">
        <f t="shared" si="3"/>
        <v>43386</v>
      </c>
      <c r="Q21" s="3"/>
      <c r="R21" s="47">
        <f>IF(X20="","",IF(MONTH(X20+1)&lt;&gt;MONTH(X20),"",X20+1))</f>
        <v>43408</v>
      </c>
      <c r="S21" s="12">
        <f t="shared" ref="S21:X25" si="4">IF(R21="","",IF(MONTH(R21+1)&lt;&gt;MONTH(R21),"",R21+1))</f>
        <v>43409</v>
      </c>
      <c r="T21" s="12">
        <f t="shared" si="4"/>
        <v>43410</v>
      </c>
      <c r="U21" s="12">
        <f t="shared" si="4"/>
        <v>43411</v>
      </c>
      <c r="V21" s="12">
        <f t="shared" si="4"/>
        <v>43412</v>
      </c>
      <c r="W21" s="12">
        <f t="shared" si="4"/>
        <v>43413</v>
      </c>
      <c r="X21" s="49">
        <f t="shared" si="4"/>
        <v>43414</v>
      </c>
      <c r="Y21" s="44"/>
      <c r="Z21" s="47">
        <f>IF(AF20="","",IF(MONTH(AF20+1)&lt;&gt;MONTH(AF20),"",AF20+1))</f>
        <v>43436</v>
      </c>
      <c r="AA21" s="12">
        <f t="shared" ref="AA21:AF25" si="5">IF(Z21="","",IF(MONTH(Z21+1)&lt;&gt;MONTH(Z21),"",Z21+1))</f>
        <v>43437</v>
      </c>
      <c r="AB21" s="12">
        <f t="shared" si="5"/>
        <v>43438</v>
      </c>
      <c r="AC21" s="12">
        <f t="shared" si="5"/>
        <v>43439</v>
      </c>
      <c r="AD21" s="12">
        <f t="shared" si="5"/>
        <v>43440</v>
      </c>
      <c r="AE21" s="12">
        <f t="shared" si="5"/>
        <v>43441</v>
      </c>
      <c r="AF21" s="49">
        <f t="shared" si="5"/>
        <v>43442</v>
      </c>
      <c r="AH21" s="77"/>
      <c r="AI21" s="38"/>
      <c r="AJ21" s="87"/>
      <c r="AK21" s="87" t="s">
        <v>36</v>
      </c>
      <c r="AL21" s="102"/>
      <c r="AN21" s="133"/>
    </row>
    <row r="22" spans="2:40" x14ac:dyDescent="0.2">
      <c r="B22" s="47">
        <f>IF(H21="","",IF(MONTH(H21+1)&lt;&gt;MONTH(H21),"",H21+1))</f>
        <v>43352</v>
      </c>
      <c r="C22" s="24">
        <f t="shared" si="2"/>
        <v>43353</v>
      </c>
      <c r="D22" s="12">
        <f t="shared" si="2"/>
        <v>43354</v>
      </c>
      <c r="E22" s="12">
        <f t="shared" si="2"/>
        <v>43355</v>
      </c>
      <c r="F22" s="12">
        <f t="shared" si="2"/>
        <v>43356</v>
      </c>
      <c r="G22" s="12">
        <f t="shared" si="2"/>
        <v>43357</v>
      </c>
      <c r="H22" s="49">
        <f t="shared" si="2"/>
        <v>43358</v>
      </c>
      <c r="I22" s="3"/>
      <c r="J22" s="47">
        <f>IF(P21="","",IF(MONTH(P21+1)&lt;&gt;MONTH(P21),"",P21+1))</f>
        <v>43387</v>
      </c>
      <c r="K22" s="24">
        <f t="shared" si="3"/>
        <v>43388</v>
      </c>
      <c r="L22" s="12">
        <f t="shared" si="3"/>
        <v>43389</v>
      </c>
      <c r="M22" s="12">
        <f t="shared" si="3"/>
        <v>43390</v>
      </c>
      <c r="N22" s="12">
        <f t="shared" si="3"/>
        <v>43391</v>
      </c>
      <c r="O22" s="12">
        <f t="shared" si="3"/>
        <v>43392</v>
      </c>
      <c r="P22" s="49">
        <f t="shared" si="3"/>
        <v>43393</v>
      </c>
      <c r="Q22" s="3"/>
      <c r="R22" s="47">
        <f>IF(X21="","",IF(MONTH(X21+1)&lt;&gt;MONTH(X21),"",X21+1))</f>
        <v>43415</v>
      </c>
      <c r="S22" s="27">
        <f t="shared" si="4"/>
        <v>43416</v>
      </c>
      <c r="T22" s="27">
        <f t="shared" si="4"/>
        <v>43417</v>
      </c>
      <c r="U22" s="27">
        <f t="shared" si="4"/>
        <v>43418</v>
      </c>
      <c r="V22" s="27">
        <f t="shared" si="4"/>
        <v>43419</v>
      </c>
      <c r="W22" s="27">
        <f t="shared" si="4"/>
        <v>43420</v>
      </c>
      <c r="X22" s="49">
        <f t="shared" si="4"/>
        <v>43421</v>
      </c>
      <c r="Y22" s="44"/>
      <c r="Z22" s="47">
        <f>IF(AF21="","",IF(MONTH(AF21+1)&lt;&gt;MONTH(AF21),"",AF21+1))</f>
        <v>43443</v>
      </c>
      <c r="AA22" s="12">
        <f t="shared" si="5"/>
        <v>43444</v>
      </c>
      <c r="AB22" s="27">
        <f t="shared" si="5"/>
        <v>43445</v>
      </c>
      <c r="AC22" s="27">
        <f t="shared" si="5"/>
        <v>43446</v>
      </c>
      <c r="AD22" s="27">
        <f t="shared" si="5"/>
        <v>43447</v>
      </c>
      <c r="AE22" s="27">
        <f t="shared" si="5"/>
        <v>43448</v>
      </c>
      <c r="AF22" s="49">
        <f t="shared" si="5"/>
        <v>43449</v>
      </c>
      <c r="AH22" s="101"/>
      <c r="AI22" s="74"/>
      <c r="AJ22" s="37"/>
      <c r="AK22" s="84" t="s">
        <v>47</v>
      </c>
      <c r="AL22" s="102"/>
      <c r="AN22" s="133"/>
    </row>
    <row r="23" spans="2:40" x14ac:dyDescent="0.2">
      <c r="B23" s="47">
        <f>IF(H22="","",IF(MONTH(H22+1)&lt;&gt;MONTH(H22),"",H22+1))</f>
        <v>43359</v>
      </c>
      <c r="C23" s="12">
        <f t="shared" si="2"/>
        <v>43360</v>
      </c>
      <c r="D23" s="12">
        <f t="shared" si="2"/>
        <v>43361</v>
      </c>
      <c r="E23" s="12">
        <f t="shared" si="2"/>
        <v>43362</v>
      </c>
      <c r="F23" s="12">
        <f t="shared" si="2"/>
        <v>43363</v>
      </c>
      <c r="G23" s="12">
        <f t="shared" si="2"/>
        <v>43364</v>
      </c>
      <c r="H23" s="49">
        <f t="shared" si="2"/>
        <v>43365</v>
      </c>
      <c r="I23" s="3"/>
      <c r="J23" s="47">
        <f>IF(P22="","",IF(MONTH(P22+1)&lt;&gt;MONTH(P22),"",P22+1))</f>
        <v>43394</v>
      </c>
      <c r="K23" s="12">
        <f t="shared" si="3"/>
        <v>43395</v>
      </c>
      <c r="L23" s="12">
        <f t="shared" si="3"/>
        <v>43396</v>
      </c>
      <c r="M23" s="12">
        <f t="shared" si="3"/>
        <v>43397</v>
      </c>
      <c r="N23" s="12">
        <f t="shared" si="3"/>
        <v>43398</v>
      </c>
      <c r="O23" s="12">
        <f t="shared" si="3"/>
        <v>43399</v>
      </c>
      <c r="P23" s="49">
        <f t="shared" si="3"/>
        <v>43400</v>
      </c>
      <c r="Q23" s="3"/>
      <c r="R23" s="50">
        <f>IF(X22="","",IF(MONTH(X22+1)&lt;&gt;MONTH(X22),"",X22+1))</f>
        <v>43422</v>
      </c>
      <c r="S23" s="28">
        <f t="shared" si="4"/>
        <v>43423</v>
      </c>
      <c r="T23" s="28">
        <f t="shared" si="4"/>
        <v>43424</v>
      </c>
      <c r="U23" s="28">
        <f t="shared" si="4"/>
        <v>43425</v>
      </c>
      <c r="V23" s="28">
        <f t="shared" si="4"/>
        <v>43426</v>
      </c>
      <c r="W23" s="28">
        <f t="shared" si="4"/>
        <v>43427</v>
      </c>
      <c r="X23" s="54">
        <f t="shared" si="4"/>
        <v>43428</v>
      </c>
      <c r="Y23" s="44"/>
      <c r="Z23" s="47">
        <f>IF(AF22="","",IF(MONTH(AF22+1)&lt;&gt;MONTH(AF22),"",AF22+1))</f>
        <v>43450</v>
      </c>
      <c r="AA23" s="29">
        <f t="shared" si="5"/>
        <v>43451</v>
      </c>
      <c r="AB23" s="124">
        <f t="shared" si="5"/>
        <v>43452</v>
      </c>
      <c r="AC23" s="124">
        <f t="shared" si="5"/>
        <v>43453</v>
      </c>
      <c r="AD23" s="120">
        <f t="shared" si="5"/>
        <v>43454</v>
      </c>
      <c r="AE23" s="28">
        <f t="shared" si="5"/>
        <v>43455</v>
      </c>
      <c r="AF23" s="54">
        <f t="shared" si="5"/>
        <v>43456</v>
      </c>
      <c r="AH23" s="101"/>
      <c r="AI23" s="79"/>
      <c r="AJ23" s="70"/>
      <c r="AK23" s="85" t="s">
        <v>48</v>
      </c>
      <c r="AL23" s="102"/>
    </row>
    <row r="24" spans="2:40" x14ac:dyDescent="0.2">
      <c r="B24" s="47">
        <f>IF(H23="","",IF(MONTH(H23+1)&lt;&gt;MONTH(H23),"",H23+1))</f>
        <v>43366</v>
      </c>
      <c r="C24" s="12">
        <f t="shared" si="2"/>
        <v>43367</v>
      </c>
      <c r="D24" s="12">
        <f t="shared" si="2"/>
        <v>43368</v>
      </c>
      <c r="E24" s="12">
        <f t="shared" si="2"/>
        <v>43369</v>
      </c>
      <c r="F24" s="12">
        <f t="shared" si="2"/>
        <v>43370</v>
      </c>
      <c r="G24" s="12">
        <f t="shared" si="2"/>
        <v>43371</v>
      </c>
      <c r="H24" s="49">
        <f t="shared" si="2"/>
        <v>43372</v>
      </c>
      <c r="I24" s="3"/>
      <c r="J24" s="47">
        <f>IF(P23="","",IF(MONTH(P23+1)&lt;&gt;MONTH(P23),"",P23+1))</f>
        <v>43401</v>
      </c>
      <c r="K24" s="12">
        <f t="shared" si="3"/>
        <v>43402</v>
      </c>
      <c r="L24" s="12">
        <f t="shared" si="3"/>
        <v>43403</v>
      </c>
      <c r="M24" s="12">
        <f t="shared" si="3"/>
        <v>43404</v>
      </c>
      <c r="N24" s="12" t="str">
        <f t="shared" si="3"/>
        <v/>
      </c>
      <c r="O24" s="12" t="str">
        <f t="shared" si="3"/>
        <v/>
      </c>
      <c r="P24" s="49" t="str">
        <f t="shared" si="3"/>
        <v/>
      </c>
      <c r="Q24" s="3"/>
      <c r="R24" s="47">
        <f>IF(X23="","",IF(MONTH(X23+1)&lt;&gt;MONTH(X23),"",X23+1))</f>
        <v>43429</v>
      </c>
      <c r="S24" s="24">
        <f t="shared" si="4"/>
        <v>43430</v>
      </c>
      <c r="T24" s="24">
        <f t="shared" si="4"/>
        <v>43431</v>
      </c>
      <c r="U24" s="24">
        <f t="shared" si="4"/>
        <v>43432</v>
      </c>
      <c r="V24" s="24">
        <f t="shared" si="4"/>
        <v>43433</v>
      </c>
      <c r="W24" s="24">
        <f t="shared" si="4"/>
        <v>43434</v>
      </c>
      <c r="X24" s="49" t="str">
        <f t="shared" si="4"/>
        <v/>
      </c>
      <c r="Y24" s="44"/>
      <c r="Z24" s="50">
        <f>IF(AF23="","",IF(MONTH(AF23+1)&lt;&gt;MONTH(AF23),"",AF23+1))</f>
        <v>43457</v>
      </c>
      <c r="AA24" s="28">
        <f t="shared" si="5"/>
        <v>43458</v>
      </c>
      <c r="AB24" s="28">
        <f t="shared" si="5"/>
        <v>43459</v>
      </c>
      <c r="AC24" s="28">
        <f t="shared" si="5"/>
        <v>43460</v>
      </c>
      <c r="AD24" s="28">
        <f t="shared" si="5"/>
        <v>43461</v>
      </c>
      <c r="AE24" s="28">
        <f t="shared" si="5"/>
        <v>43462</v>
      </c>
      <c r="AF24" s="54">
        <f t="shared" si="5"/>
        <v>43463</v>
      </c>
      <c r="AH24" s="101"/>
      <c r="AI24" s="74"/>
      <c r="AJ24" s="37"/>
      <c r="AK24" s="84" t="s">
        <v>35</v>
      </c>
      <c r="AL24" s="102"/>
    </row>
    <row r="25" spans="2:40" ht="12.75" customHeight="1" x14ac:dyDescent="0.2">
      <c r="B25" s="52">
        <f>IF(H24="","",IF(MONTH(H24+1)&lt;&gt;MONTH(H24),"",H24+1))</f>
        <v>43373</v>
      </c>
      <c r="C25" s="48" t="str">
        <f t="shared" si="2"/>
        <v/>
      </c>
      <c r="D25" s="48" t="str">
        <f t="shared" si="2"/>
        <v/>
      </c>
      <c r="E25" s="48" t="str">
        <f t="shared" si="2"/>
        <v/>
      </c>
      <c r="F25" s="48" t="str">
        <f t="shared" si="2"/>
        <v/>
      </c>
      <c r="G25" s="48" t="str">
        <f t="shared" si="2"/>
        <v/>
      </c>
      <c r="H25" s="53" t="str">
        <f t="shared" si="2"/>
        <v/>
      </c>
      <c r="I25" s="3"/>
      <c r="J25" s="52" t="str">
        <f>IF(P24="","",IF(MONTH(P24+1)&lt;&gt;MONTH(P24),"",P24+1))</f>
        <v/>
      </c>
      <c r="K25" s="48" t="str">
        <f t="shared" si="3"/>
        <v/>
      </c>
      <c r="L25" s="48" t="str">
        <f t="shared" si="3"/>
        <v/>
      </c>
      <c r="M25" s="48" t="str">
        <f t="shared" si="3"/>
        <v/>
      </c>
      <c r="N25" s="48" t="str">
        <f t="shared" si="3"/>
        <v/>
      </c>
      <c r="O25" s="48" t="str">
        <f t="shared" si="3"/>
        <v/>
      </c>
      <c r="P25" s="53" t="str">
        <f t="shared" si="3"/>
        <v/>
      </c>
      <c r="Q25" s="3"/>
      <c r="R25" s="52" t="str">
        <f>IF(X24="","",IF(MONTH(X24+1)&lt;&gt;MONTH(X24),"",X24+1))</f>
        <v/>
      </c>
      <c r="S25" s="48" t="str">
        <f t="shared" si="4"/>
        <v/>
      </c>
      <c r="T25" s="48" t="str">
        <f t="shared" si="4"/>
        <v/>
      </c>
      <c r="U25" s="48" t="str">
        <f t="shared" si="4"/>
        <v/>
      </c>
      <c r="V25" s="48" t="str">
        <f t="shared" si="4"/>
        <v/>
      </c>
      <c r="W25" s="48" t="str">
        <f t="shared" si="4"/>
        <v/>
      </c>
      <c r="X25" s="53" t="str">
        <f t="shared" si="4"/>
        <v/>
      </c>
      <c r="Y25" s="44"/>
      <c r="Z25" s="55">
        <f>IF(AF24="","",IF(MONTH(AF24+1)&lt;&gt;MONTH(AF24),"",AF24+1))</f>
        <v>43464</v>
      </c>
      <c r="AA25" s="28">
        <f t="shared" si="5"/>
        <v>43465</v>
      </c>
      <c r="AB25" s="56" t="str">
        <f t="shared" si="5"/>
        <v/>
      </c>
      <c r="AC25" s="57" t="str">
        <f t="shared" si="5"/>
        <v/>
      </c>
      <c r="AD25" s="57" t="str">
        <f t="shared" si="5"/>
        <v/>
      </c>
      <c r="AE25" s="57" t="str">
        <f t="shared" si="5"/>
        <v/>
      </c>
      <c r="AF25" s="53" t="str">
        <f t="shared" si="5"/>
        <v/>
      </c>
      <c r="AH25" s="101"/>
      <c r="AI25" s="127"/>
      <c r="AJ25" s="70"/>
      <c r="AK25" s="85" t="s">
        <v>37</v>
      </c>
      <c r="AL25" s="102"/>
      <c r="AN25" s="133"/>
    </row>
    <row r="26" spans="2:40" x14ac:dyDescent="0.2">
      <c r="AH26" s="101"/>
      <c r="AI26" s="121"/>
      <c r="AJ26" s="91"/>
      <c r="AK26" s="84" t="s">
        <v>38</v>
      </c>
      <c r="AL26" s="102"/>
      <c r="AN26" s="133"/>
    </row>
    <row r="27" spans="2:40" ht="15.75" x14ac:dyDescent="0.2">
      <c r="B27" s="129">
        <f>DATE(YEAR(Z18+35),MONTH(Z18+35),1)</f>
        <v>43466</v>
      </c>
      <c r="C27" s="130"/>
      <c r="D27" s="130"/>
      <c r="E27" s="130"/>
      <c r="F27" s="130"/>
      <c r="G27" s="130"/>
      <c r="H27" s="131"/>
      <c r="I27" s="9"/>
      <c r="J27" s="129">
        <f>DATE(YEAR(B27+35),MONTH(B27+35),1)</f>
        <v>43497</v>
      </c>
      <c r="K27" s="130"/>
      <c r="L27" s="130"/>
      <c r="M27" s="130"/>
      <c r="N27" s="130"/>
      <c r="O27" s="130"/>
      <c r="P27" s="131"/>
      <c r="Q27" s="9"/>
      <c r="R27" s="129">
        <f>DATE(YEAR(J27+35),MONTH(J27+35),1)</f>
        <v>43525</v>
      </c>
      <c r="S27" s="130"/>
      <c r="T27" s="130"/>
      <c r="U27" s="130"/>
      <c r="V27" s="130"/>
      <c r="W27" s="130"/>
      <c r="X27" s="131"/>
      <c r="Y27" s="44"/>
      <c r="Z27" s="129">
        <f>DATE(YEAR(R27+35),MONTH(R27+35),1)</f>
        <v>43556</v>
      </c>
      <c r="AA27" s="130"/>
      <c r="AB27" s="130"/>
      <c r="AC27" s="130"/>
      <c r="AD27" s="130"/>
      <c r="AE27" s="130"/>
      <c r="AF27" s="131"/>
      <c r="AH27" s="101"/>
      <c r="AI27" s="116" t="s">
        <v>29</v>
      </c>
      <c r="AJ27" s="85"/>
      <c r="AK27" s="84" t="s">
        <v>30</v>
      </c>
      <c r="AL27" s="102"/>
      <c r="AN27" s="133"/>
    </row>
    <row r="28" spans="2:40" x14ac:dyDescent="0.2">
      <c r="B28" s="45" t="str">
        <f>CHOOSE(1+MOD(startday+1-2,7),"Su","M","Tu","W","Th","F","Sa")</f>
        <v>Su</v>
      </c>
      <c r="C28" s="4" t="str">
        <f>CHOOSE(1+MOD(startday+2-2,7),"Su","M","Tu","W","Th","F","Sa")</f>
        <v>M</v>
      </c>
      <c r="D28" s="4" t="str">
        <f>CHOOSE(1+MOD(startday+3-2,7),"Su","M","Tu","W","Th","F","Sa")</f>
        <v>Tu</v>
      </c>
      <c r="E28" s="4" t="str">
        <f>CHOOSE(1+MOD(startday+4-2,7),"Su","M","Tu","W","Th","F","Sa")</f>
        <v>W</v>
      </c>
      <c r="F28" s="4" t="str">
        <f>CHOOSE(1+MOD(startday+5-2,7),"Su","M","Tu","W","Th","F","Sa")</f>
        <v>Th</v>
      </c>
      <c r="G28" s="4" t="str">
        <f>CHOOSE(1+MOD(startday+6-2,7),"Su","M","Tu","W","Th","F","Sa")</f>
        <v>F</v>
      </c>
      <c r="H28" s="46" t="str">
        <f>CHOOSE(1+MOD(startday+7-2,7),"Su","M","Tu","W","Th","F","Sa")</f>
        <v>Sa</v>
      </c>
      <c r="I28" s="3"/>
      <c r="J28" s="45" t="str">
        <f>CHOOSE(1+MOD(startday+1-2,7),"Su","M","Tu","W","Th","F","Sa")</f>
        <v>Su</v>
      </c>
      <c r="K28" s="4" t="str">
        <f>CHOOSE(1+MOD(startday+2-2,7),"Su","M","Tu","W","Th","F","Sa")</f>
        <v>M</v>
      </c>
      <c r="L28" s="4" t="str">
        <f>CHOOSE(1+MOD(startday+3-2,7),"Su","M","Tu","W","Th","F","Sa")</f>
        <v>Tu</v>
      </c>
      <c r="M28" s="4" t="str">
        <f>CHOOSE(1+MOD(startday+4-2,7),"Su","M","Tu","W","Th","F","Sa")</f>
        <v>W</v>
      </c>
      <c r="N28" s="4" t="str">
        <f>CHOOSE(1+MOD(startday+5-2,7),"Su","M","Tu","W","Th","F","Sa")</f>
        <v>Th</v>
      </c>
      <c r="O28" s="4" t="str">
        <f>CHOOSE(1+MOD(startday+6-2,7),"Su","M","Tu","W","Th","F","Sa")</f>
        <v>F</v>
      </c>
      <c r="P28" s="46" t="str">
        <f>CHOOSE(1+MOD(startday+7-2,7),"Su","M","Tu","W","Th","F","Sa")</f>
        <v>Sa</v>
      </c>
      <c r="Q28" s="3"/>
      <c r="R28" s="45" t="str">
        <f>CHOOSE(1+MOD(startday+1-2,7),"Su","M","Tu","W","Th","F","Sa")</f>
        <v>Su</v>
      </c>
      <c r="S28" s="4" t="str">
        <f>CHOOSE(1+MOD(startday+2-2,7),"Su","M","Tu","W","Th","F","Sa")</f>
        <v>M</v>
      </c>
      <c r="T28" s="4" t="str">
        <f>CHOOSE(1+MOD(startday+3-2,7),"Su","M","Tu","W","Th","F","Sa")</f>
        <v>Tu</v>
      </c>
      <c r="U28" s="4" t="str">
        <f>CHOOSE(1+MOD(startday+4-2,7),"Su","M","Tu","W","Th","F","Sa")</f>
        <v>W</v>
      </c>
      <c r="V28" s="4" t="str">
        <f>CHOOSE(1+MOD(startday+5-2,7),"Su","M","Tu","W","Th","F","Sa")</f>
        <v>Th</v>
      </c>
      <c r="W28" s="4" t="str">
        <f>CHOOSE(1+MOD(startday+6-2,7),"Su","M","Tu","W","Th","F","Sa")</f>
        <v>F</v>
      </c>
      <c r="X28" s="46" t="str">
        <f>CHOOSE(1+MOD(startday+7-2,7),"Su","M","Tu","W","Th","F","Sa")</f>
        <v>Sa</v>
      </c>
      <c r="Y28" s="44"/>
      <c r="Z28" s="45" t="str">
        <f>CHOOSE(1+MOD(startday+1-2,7),"Su","M","Tu","W","Th","F","Sa")</f>
        <v>Su</v>
      </c>
      <c r="AA28" s="4" t="str">
        <f>CHOOSE(1+MOD(startday+2-2,7),"Su","M","Tu","W","Th","F","Sa")</f>
        <v>M</v>
      </c>
      <c r="AB28" s="4" t="str">
        <f>CHOOSE(1+MOD(startday+3-2,7),"Su","M","Tu","W","Th","F","Sa")</f>
        <v>Tu</v>
      </c>
      <c r="AC28" s="4" t="str">
        <f>CHOOSE(1+MOD(startday+4-2,7),"Su","M","Tu","W","Th","F","Sa")</f>
        <v>W</v>
      </c>
      <c r="AD28" s="4" t="str">
        <f>CHOOSE(1+MOD(startday+5-2,7),"Su","M","Tu","W","Th","F","Sa")</f>
        <v>Th</v>
      </c>
      <c r="AE28" s="4" t="str">
        <f>CHOOSE(1+MOD(startday+6-2,7),"Su","M","Tu","W","Th","F","Sa")</f>
        <v>F</v>
      </c>
      <c r="AF28" s="46" t="str">
        <f>CHOOSE(1+MOD(startday+7-2,7),"Su","M","Tu","W","Th","F","Sa")</f>
        <v>Sa</v>
      </c>
      <c r="AH28" s="77"/>
      <c r="AI28" s="117"/>
      <c r="AJ28" s="74"/>
      <c r="AK28" s="88" t="s">
        <v>49</v>
      </c>
      <c r="AL28" s="102"/>
      <c r="AN28" s="133"/>
    </row>
    <row r="29" spans="2:40" x14ac:dyDescent="0.2">
      <c r="B29" s="47" t="str">
        <f>IF(WEEKDAY(B27,1)=startday,B27,"")</f>
        <v/>
      </c>
      <c r="C29" s="29" t="str">
        <f>IF(B29="",IF(WEEKDAY(B27,1)=MOD(startday,7)+1,B27,""),B29+1)</f>
        <v/>
      </c>
      <c r="D29" s="28">
        <f>IF(C29="",IF(WEEKDAY(B27,1)=MOD(startday+1,7)+1,B27,""),C29+1)</f>
        <v>43466</v>
      </c>
      <c r="E29" s="28">
        <f>IF(D29="",IF(WEEKDAY(B27,1)=MOD(startday+2,7)+1,B27,""),D29+1)</f>
        <v>43467</v>
      </c>
      <c r="F29" s="28">
        <f>IF(E29="",IF(WEEKDAY(B27,1)=MOD(startday+3,7)+1,B27,""),E29+1)</f>
        <v>43468</v>
      </c>
      <c r="G29" s="28">
        <f>IF(F29="",IF(WEEKDAY(B27,1)=MOD(startday+4,7)+1,B27,""),F29+1)</f>
        <v>43469</v>
      </c>
      <c r="H29" s="54">
        <f>IF(G29="",IF(WEEKDAY(B27,1)=MOD(startday+5,7)+1,B27,""),G29+1)</f>
        <v>43470</v>
      </c>
      <c r="I29" s="3"/>
      <c r="J29" s="47" t="str">
        <f>IF(WEEKDAY(J27,1)=startday,J27,"")</f>
        <v/>
      </c>
      <c r="K29" s="12" t="str">
        <f>IF(J29="",IF(WEEKDAY(J27,1)=MOD(startday,7)+1,J27,""),J29+1)</f>
        <v/>
      </c>
      <c r="L29" s="12" t="str">
        <f>IF(K29="",IF(WEEKDAY(J27,1)=MOD(startday+1,7)+1,J27,""),K29+1)</f>
        <v/>
      </c>
      <c r="M29" s="12" t="str">
        <f>IF(L29="",IF(WEEKDAY(J27,1)=MOD(startday+2,7)+1,J27,""),L29+1)</f>
        <v/>
      </c>
      <c r="N29" s="12" t="str">
        <f>IF(M29="",IF(WEEKDAY(J27,1)=MOD(startday+3,7)+1,J27,""),M29+1)</f>
        <v/>
      </c>
      <c r="O29" s="12">
        <f>IF(N29="",IF(WEEKDAY(J27,1)=MOD(startday+4,7)+1,J27,""),N29+1)</f>
        <v>43497</v>
      </c>
      <c r="P29" s="49">
        <f>IF(O29="",IF(WEEKDAY(J27,1)=MOD(startday+5,7)+1,J27,""),O29+1)</f>
        <v>43498</v>
      </c>
      <c r="Q29" s="3"/>
      <c r="R29" s="47" t="str">
        <f>IF(WEEKDAY(R27,1)=startday,R27,"")</f>
        <v/>
      </c>
      <c r="S29" s="12" t="str">
        <f>IF(R29="",IF(WEEKDAY(R27,1)=MOD(startday,7)+1,R27,""),R29+1)</f>
        <v/>
      </c>
      <c r="T29" s="12" t="str">
        <f>IF(S29="",IF(WEEKDAY(R27,1)=MOD(startday+1,7)+1,R27,""),S29+1)</f>
        <v/>
      </c>
      <c r="U29" s="12" t="str">
        <f>IF(T29="",IF(WEEKDAY(R27,1)=MOD(startday+2,7)+1,R27,""),T29+1)</f>
        <v/>
      </c>
      <c r="V29" s="12" t="str">
        <f>IF(U29="",IF(WEEKDAY(R27,1)=MOD(startday+3,7)+1,R27,""),U29+1)</f>
        <v/>
      </c>
      <c r="W29" s="12">
        <f>IF(V29="",IF(WEEKDAY(R27,1)=MOD(startday+4,7)+1,R27,""),V29+1)</f>
        <v>43525</v>
      </c>
      <c r="X29" s="49">
        <f>IF(W29="",IF(WEEKDAY(R27,1)=MOD(startday+5,7)+1,R27,""),W29+1)</f>
        <v>43526</v>
      </c>
      <c r="Y29" s="44"/>
      <c r="Z29" s="47" t="str">
        <f>IF(WEEKDAY(Z27,1)=startday,Z27,"")</f>
        <v/>
      </c>
      <c r="AA29" s="12">
        <f>IF(Z29="",IF(WEEKDAY(Z27,1)=MOD(startday,7)+1,Z27,""),Z29+1)</f>
        <v>43556</v>
      </c>
      <c r="AB29" s="12">
        <f>IF(AA29="",IF(WEEKDAY(Z27,1)=MOD(startday+1,7)+1,Z27,""),AA29+1)</f>
        <v>43557</v>
      </c>
      <c r="AC29" s="12">
        <f>IF(AB29="",IF(WEEKDAY(Z27,1)=MOD(startday+2,7)+1,Z27,""),AB29+1)</f>
        <v>43558</v>
      </c>
      <c r="AD29" s="12">
        <f>IF(AC29="",IF(WEEKDAY(Z27,1)=MOD(startday+3,7)+1,Z27,""),AC29+1)</f>
        <v>43559</v>
      </c>
      <c r="AE29" s="12">
        <f>IF(AD29="",IF(WEEKDAY(Z27,1)=MOD(startday+4,7)+1,Z27,""),AD29+1)</f>
        <v>43560</v>
      </c>
      <c r="AF29" s="49">
        <f>IF(AE29="",IF(WEEKDAY(Z27,1)=MOD(startday+5,7)+1,Z27,""),AE29+1)</f>
        <v>43561</v>
      </c>
      <c r="AH29" s="101"/>
      <c r="AI29" s="74"/>
      <c r="AJ29" s="72"/>
      <c r="AK29" s="85" t="s">
        <v>50</v>
      </c>
      <c r="AL29" s="102"/>
    </row>
    <row r="30" spans="2:40" ht="12.75" customHeight="1" x14ac:dyDescent="0.2">
      <c r="B30" s="50">
        <f>IF(H29="","",IF(MONTH(H29+1)&lt;&gt;MONTH(H29),"",H29+1))</f>
        <v>43471</v>
      </c>
      <c r="C30" s="69">
        <f t="shared" ref="C30:H34" si="6">IF(B30="","",IF(MONTH(B30+1)&lt;&gt;MONTH(B30),"",B30+1))</f>
        <v>43472</v>
      </c>
      <c r="D30" s="39">
        <f t="shared" si="6"/>
        <v>43473</v>
      </c>
      <c r="E30" s="112">
        <f t="shared" si="6"/>
        <v>43474</v>
      </c>
      <c r="F30" s="24">
        <f t="shared" si="6"/>
        <v>43475</v>
      </c>
      <c r="G30" s="24">
        <f t="shared" si="6"/>
        <v>43476</v>
      </c>
      <c r="H30" s="49">
        <f t="shared" si="6"/>
        <v>43477</v>
      </c>
      <c r="I30" s="3"/>
      <c r="J30" s="47">
        <f>IF(P29="","",IF(MONTH(P29+1)&lt;&gt;MONTH(P29),"",P29+1))</f>
        <v>43499</v>
      </c>
      <c r="K30" s="12">
        <f t="shared" ref="K30:P34" si="7">IF(J30="","",IF(MONTH(J30+1)&lt;&gt;MONTH(J30),"",J30+1))</f>
        <v>43500</v>
      </c>
      <c r="L30" s="12">
        <f t="shared" si="7"/>
        <v>43501</v>
      </c>
      <c r="M30" s="12">
        <f t="shared" si="7"/>
        <v>43502</v>
      </c>
      <c r="N30" s="12">
        <f t="shared" si="7"/>
        <v>43503</v>
      </c>
      <c r="O30" s="12">
        <f t="shared" si="7"/>
        <v>43504</v>
      </c>
      <c r="P30" s="49">
        <f t="shared" si="7"/>
        <v>43505</v>
      </c>
      <c r="Q30" s="3"/>
      <c r="R30" s="47">
        <f>IF(X29="","",IF(MONTH(X29+1)&lt;&gt;MONTH(X29),"",X29+1))</f>
        <v>43527</v>
      </c>
      <c r="S30" s="27">
        <f t="shared" ref="S30:X34" si="8">IF(R30="","",IF(MONTH(R30+1)&lt;&gt;MONTH(R30),"",R30+1))</f>
        <v>43528</v>
      </c>
      <c r="T30" s="27">
        <f t="shared" si="8"/>
        <v>43529</v>
      </c>
      <c r="U30" s="27">
        <f t="shared" si="8"/>
        <v>43530</v>
      </c>
      <c r="V30" s="27">
        <f t="shared" si="8"/>
        <v>43531</v>
      </c>
      <c r="W30" s="27">
        <f t="shared" si="8"/>
        <v>43532</v>
      </c>
      <c r="X30" s="49">
        <f t="shared" si="8"/>
        <v>43533</v>
      </c>
      <c r="Y30" s="44"/>
      <c r="Z30" s="47">
        <f>IF(AF29="","",IF(MONTH(AF29+1)&lt;&gt;MONTH(AF29),"",AF29+1))</f>
        <v>43562</v>
      </c>
      <c r="AA30" s="12">
        <f t="shared" ref="AA30:AF34" si="9">IF(Z30="","",IF(MONTH(Z30+1)&lt;&gt;MONTH(Z30),"",Z30+1))</f>
        <v>43563</v>
      </c>
      <c r="AB30" s="12">
        <f t="shared" si="9"/>
        <v>43564</v>
      </c>
      <c r="AC30" s="12">
        <f t="shared" si="9"/>
        <v>43565</v>
      </c>
      <c r="AD30" s="12">
        <f t="shared" si="9"/>
        <v>43566</v>
      </c>
      <c r="AE30" s="27">
        <f t="shared" si="9"/>
        <v>43567</v>
      </c>
      <c r="AF30" s="49">
        <f t="shared" si="9"/>
        <v>43568</v>
      </c>
      <c r="AH30" s="101"/>
      <c r="AI30" s="80" t="s">
        <v>29</v>
      </c>
      <c r="AJ30" s="35"/>
      <c r="AK30" s="85" t="s">
        <v>34</v>
      </c>
      <c r="AL30" s="102"/>
      <c r="AN30" s="133"/>
    </row>
    <row r="31" spans="2:40" x14ac:dyDescent="0.2">
      <c r="B31" s="47">
        <f>IF(H30="","",IF(MONTH(H30+1)&lt;&gt;MONTH(H30),"",H30+1))</f>
        <v>43478</v>
      </c>
      <c r="C31" s="30">
        <f t="shared" si="6"/>
        <v>43479</v>
      </c>
      <c r="D31" s="113">
        <f t="shared" si="6"/>
        <v>43480</v>
      </c>
      <c r="E31" s="12">
        <f t="shared" si="6"/>
        <v>43481</v>
      </c>
      <c r="F31" s="12">
        <f t="shared" si="6"/>
        <v>43482</v>
      </c>
      <c r="G31" s="12">
        <f t="shared" si="6"/>
        <v>43483</v>
      </c>
      <c r="H31" s="49">
        <f t="shared" si="6"/>
        <v>43484</v>
      </c>
      <c r="I31" s="3"/>
      <c r="J31" s="47">
        <f>IF(P30="","",IF(MONTH(P30+1)&lt;&gt;MONTH(P30),"",P30+1))</f>
        <v>43506</v>
      </c>
      <c r="K31" s="27">
        <f t="shared" si="7"/>
        <v>43507</v>
      </c>
      <c r="L31" s="12">
        <f t="shared" si="7"/>
        <v>43508</v>
      </c>
      <c r="M31" s="12">
        <f t="shared" si="7"/>
        <v>43509</v>
      </c>
      <c r="N31" s="12">
        <f t="shared" si="7"/>
        <v>43510</v>
      </c>
      <c r="O31" s="12">
        <f t="shared" si="7"/>
        <v>43511</v>
      </c>
      <c r="P31" s="49">
        <f t="shared" si="7"/>
        <v>43512</v>
      </c>
      <c r="Q31" s="3"/>
      <c r="R31" s="50">
        <f>IF(X30="","",IF(MONTH(X30+1)&lt;&gt;MONTH(X30),"",X30+1))</f>
        <v>43534</v>
      </c>
      <c r="S31" s="28">
        <f t="shared" si="8"/>
        <v>43535</v>
      </c>
      <c r="T31" s="28">
        <f t="shared" si="8"/>
        <v>43536</v>
      </c>
      <c r="U31" s="28">
        <f t="shared" si="8"/>
        <v>43537</v>
      </c>
      <c r="V31" s="28">
        <f t="shared" si="8"/>
        <v>43538</v>
      </c>
      <c r="W31" s="28">
        <f t="shared" si="8"/>
        <v>43539</v>
      </c>
      <c r="X31" s="54">
        <f t="shared" si="8"/>
        <v>43540</v>
      </c>
      <c r="Y31" s="44"/>
      <c r="Z31" s="47">
        <f>IF(AF30="","",IF(MONTH(AF30+1)&lt;&gt;MONTH(AF30),"",AF30+1))</f>
        <v>43569</v>
      </c>
      <c r="AA31" s="27">
        <f t="shared" si="9"/>
        <v>43570</v>
      </c>
      <c r="AB31" s="12">
        <f t="shared" si="9"/>
        <v>43571</v>
      </c>
      <c r="AC31" s="12">
        <f t="shared" si="9"/>
        <v>43572</v>
      </c>
      <c r="AD31" s="22">
        <f t="shared" si="9"/>
        <v>43573</v>
      </c>
      <c r="AE31" s="28">
        <f t="shared" si="9"/>
        <v>43574</v>
      </c>
      <c r="AF31" s="54">
        <f t="shared" si="9"/>
        <v>43575</v>
      </c>
      <c r="AH31" s="101"/>
      <c r="AI31" s="81" t="s">
        <v>7</v>
      </c>
      <c r="AJ31" s="70"/>
      <c r="AK31" s="85" t="s">
        <v>31</v>
      </c>
      <c r="AL31" s="102"/>
      <c r="AN31" s="133"/>
    </row>
    <row r="32" spans="2:40" x14ac:dyDescent="0.2">
      <c r="B32" s="50">
        <f>IF(H31="","",IF(MONTH(H31+1)&lt;&gt;MONTH(H31),"",H31+1))</f>
        <v>43485</v>
      </c>
      <c r="C32" s="28">
        <f t="shared" si="6"/>
        <v>43486</v>
      </c>
      <c r="D32" s="23">
        <f t="shared" si="6"/>
        <v>43487</v>
      </c>
      <c r="E32" s="12">
        <f t="shared" si="6"/>
        <v>43488</v>
      </c>
      <c r="F32" s="12">
        <f t="shared" si="6"/>
        <v>43489</v>
      </c>
      <c r="G32" s="12">
        <f t="shared" si="6"/>
        <v>43490</v>
      </c>
      <c r="H32" s="49">
        <f t="shared" si="6"/>
        <v>43491</v>
      </c>
      <c r="I32" s="3"/>
      <c r="J32" s="50">
        <f>IF(P31="","",IF(MONTH(P31+1)&lt;&gt;MONTH(P31),"",P31+1))</f>
        <v>43513</v>
      </c>
      <c r="K32" s="58">
        <f t="shared" si="7"/>
        <v>43514</v>
      </c>
      <c r="L32" s="23">
        <f t="shared" si="7"/>
        <v>43515</v>
      </c>
      <c r="M32" s="12">
        <f t="shared" si="7"/>
        <v>43516</v>
      </c>
      <c r="N32" s="12">
        <f t="shared" si="7"/>
        <v>43517</v>
      </c>
      <c r="O32" s="12">
        <f t="shared" si="7"/>
        <v>43518</v>
      </c>
      <c r="P32" s="49">
        <f t="shared" si="7"/>
        <v>43519</v>
      </c>
      <c r="Q32" s="3"/>
      <c r="R32" s="47">
        <f>IF(X31="","",IF(MONTH(X31+1)&lt;&gt;MONTH(X31),"",X31+1))</f>
        <v>43541</v>
      </c>
      <c r="S32" s="24">
        <f t="shared" si="8"/>
        <v>43542</v>
      </c>
      <c r="T32" s="24">
        <f t="shared" si="8"/>
        <v>43543</v>
      </c>
      <c r="U32" s="24">
        <f t="shared" si="8"/>
        <v>43544</v>
      </c>
      <c r="V32" s="24">
        <f t="shared" si="8"/>
        <v>43545</v>
      </c>
      <c r="W32" s="24">
        <f t="shared" si="8"/>
        <v>43546</v>
      </c>
      <c r="X32" s="49">
        <f t="shared" si="8"/>
        <v>43547</v>
      </c>
      <c r="Y32" s="44"/>
      <c r="Z32" s="50">
        <f>IF(AF31="","",IF(MONTH(AF31+1)&lt;&gt;MONTH(AF31),"",AF31+1))</f>
        <v>43576</v>
      </c>
      <c r="AA32" s="28">
        <f t="shared" si="9"/>
        <v>43577</v>
      </c>
      <c r="AB32" s="23">
        <f t="shared" si="9"/>
        <v>43578</v>
      </c>
      <c r="AC32" s="12">
        <f t="shared" si="9"/>
        <v>43579</v>
      </c>
      <c r="AD32" s="12">
        <f t="shared" si="9"/>
        <v>43580</v>
      </c>
      <c r="AE32" s="24">
        <f t="shared" si="9"/>
        <v>43581</v>
      </c>
      <c r="AF32" s="49">
        <f t="shared" si="9"/>
        <v>43582</v>
      </c>
      <c r="AH32" s="101"/>
      <c r="AI32" s="80" t="s">
        <v>29</v>
      </c>
      <c r="AJ32" s="70"/>
      <c r="AK32" s="85" t="s">
        <v>32</v>
      </c>
      <c r="AL32" s="102"/>
      <c r="AN32" s="133"/>
    </row>
    <row r="33" spans="2:40" x14ac:dyDescent="0.2">
      <c r="B33" s="47">
        <f>IF(H32="","",IF(MONTH(H32+1)&lt;&gt;MONTH(H32),"",H32+1))</f>
        <v>43492</v>
      </c>
      <c r="C33" s="24">
        <f t="shared" si="6"/>
        <v>43493</v>
      </c>
      <c r="D33" s="12">
        <f t="shared" si="6"/>
        <v>43494</v>
      </c>
      <c r="E33" s="12">
        <f t="shared" si="6"/>
        <v>43495</v>
      </c>
      <c r="F33" s="12">
        <f t="shared" si="6"/>
        <v>43496</v>
      </c>
      <c r="G33" s="12" t="str">
        <f t="shared" si="6"/>
        <v/>
      </c>
      <c r="H33" s="49" t="str">
        <f t="shared" si="6"/>
        <v/>
      </c>
      <c r="I33" s="3"/>
      <c r="J33" s="47">
        <f>IF(P32="","",IF(MONTH(P32+1)&lt;&gt;MONTH(P32),"",P32+1))</f>
        <v>43520</v>
      </c>
      <c r="K33" s="24">
        <f t="shared" si="7"/>
        <v>43521</v>
      </c>
      <c r="L33" s="12">
        <f t="shared" si="7"/>
        <v>43522</v>
      </c>
      <c r="M33" s="12">
        <f t="shared" si="7"/>
        <v>43523</v>
      </c>
      <c r="N33" s="12">
        <f t="shared" si="7"/>
        <v>43524</v>
      </c>
      <c r="O33" s="12" t="str">
        <f t="shared" si="7"/>
        <v/>
      </c>
      <c r="P33" s="49" t="str">
        <f t="shared" si="7"/>
        <v/>
      </c>
      <c r="Q33" s="3"/>
      <c r="R33" s="47">
        <f>IF(X32="","",IF(MONTH(X32+1)&lt;&gt;MONTH(X32),"",X32+1))</f>
        <v>43548</v>
      </c>
      <c r="S33" s="12">
        <f t="shared" si="8"/>
        <v>43549</v>
      </c>
      <c r="T33" s="12">
        <f t="shared" si="8"/>
        <v>43550</v>
      </c>
      <c r="U33" s="12">
        <f t="shared" si="8"/>
        <v>43551</v>
      </c>
      <c r="V33" s="12">
        <f t="shared" si="8"/>
        <v>43552</v>
      </c>
      <c r="W33" s="12">
        <f t="shared" si="8"/>
        <v>43553</v>
      </c>
      <c r="X33" s="49">
        <f t="shared" si="8"/>
        <v>43554</v>
      </c>
      <c r="Y33" s="44"/>
      <c r="Z33" s="47">
        <f>IF(AF32="","",IF(MONTH(AF32+1)&lt;&gt;MONTH(AF32),"",AF32+1))</f>
        <v>43583</v>
      </c>
      <c r="AA33" s="24">
        <f t="shared" si="9"/>
        <v>43584</v>
      </c>
      <c r="AB33" s="12">
        <f t="shared" si="9"/>
        <v>43585</v>
      </c>
      <c r="AC33" s="12" t="str">
        <f t="shared" si="9"/>
        <v/>
      </c>
      <c r="AD33" s="12" t="str">
        <f t="shared" si="9"/>
        <v/>
      </c>
      <c r="AE33" s="12" t="str">
        <f t="shared" si="9"/>
        <v/>
      </c>
      <c r="AF33" s="49" t="str">
        <f t="shared" si="9"/>
        <v/>
      </c>
      <c r="AH33" s="101"/>
      <c r="AI33" s="122"/>
      <c r="AJ33" s="37"/>
      <c r="AK33" s="31" t="s">
        <v>51</v>
      </c>
      <c r="AL33" s="102"/>
      <c r="AN33" s="133"/>
    </row>
    <row r="34" spans="2:40" x14ac:dyDescent="0.2">
      <c r="B34" s="52" t="str">
        <f>IF(H33="","",IF(MONTH(H33+1)&lt;&gt;MONTH(H33),"",H33+1))</f>
        <v/>
      </c>
      <c r="C34" s="48" t="str">
        <f t="shared" si="6"/>
        <v/>
      </c>
      <c r="D34" s="48" t="str">
        <f t="shared" si="6"/>
        <v/>
      </c>
      <c r="E34" s="48" t="str">
        <f t="shared" si="6"/>
        <v/>
      </c>
      <c r="F34" s="48" t="str">
        <f t="shared" si="6"/>
        <v/>
      </c>
      <c r="G34" s="48" t="str">
        <f t="shared" si="6"/>
        <v/>
      </c>
      <c r="H34" s="53" t="str">
        <f t="shared" si="6"/>
        <v/>
      </c>
      <c r="I34" s="3"/>
      <c r="J34" s="52" t="str">
        <f>IF(P33="","",IF(MONTH(P33+1)&lt;&gt;MONTH(P33),"",P33+1))</f>
        <v/>
      </c>
      <c r="K34" s="48" t="str">
        <f t="shared" si="7"/>
        <v/>
      </c>
      <c r="L34" s="48" t="str">
        <f t="shared" si="7"/>
        <v/>
      </c>
      <c r="M34" s="48" t="str">
        <f t="shared" si="7"/>
        <v/>
      </c>
      <c r="N34" s="48" t="str">
        <f t="shared" si="7"/>
        <v/>
      </c>
      <c r="O34" s="48" t="str">
        <f t="shared" si="7"/>
        <v/>
      </c>
      <c r="P34" s="53" t="str">
        <f t="shared" si="7"/>
        <v/>
      </c>
      <c r="Q34" s="3"/>
      <c r="R34" s="52">
        <f>IF(X33="","",IF(MONTH(X33+1)&lt;&gt;MONTH(X33),"",X33+1))</f>
        <v>43555</v>
      </c>
      <c r="S34" s="48" t="str">
        <f t="shared" si="8"/>
        <v/>
      </c>
      <c r="T34" s="48" t="str">
        <f t="shared" si="8"/>
        <v/>
      </c>
      <c r="U34" s="48" t="str">
        <f t="shared" si="8"/>
        <v/>
      </c>
      <c r="V34" s="48" t="str">
        <f t="shared" si="8"/>
        <v/>
      </c>
      <c r="W34" s="48" t="str">
        <f t="shared" si="8"/>
        <v/>
      </c>
      <c r="X34" s="53" t="str">
        <f t="shared" si="8"/>
        <v/>
      </c>
      <c r="Y34" s="44"/>
      <c r="Z34" s="52" t="str">
        <f>IF(AF33="","",IF(MONTH(AF33+1)&lt;&gt;MONTH(AF33),"",AF33+1))</f>
        <v/>
      </c>
      <c r="AA34" s="48" t="str">
        <f t="shared" si="9"/>
        <v/>
      </c>
      <c r="AB34" s="48" t="str">
        <f t="shared" si="9"/>
        <v/>
      </c>
      <c r="AC34" s="48" t="str">
        <f t="shared" si="9"/>
        <v/>
      </c>
      <c r="AD34" s="48" t="str">
        <f t="shared" si="9"/>
        <v/>
      </c>
      <c r="AE34" s="48" t="str">
        <f t="shared" si="9"/>
        <v/>
      </c>
      <c r="AF34" s="53" t="str">
        <f t="shared" si="9"/>
        <v/>
      </c>
      <c r="AH34" s="101"/>
      <c r="AI34" s="82" t="s">
        <v>29</v>
      </c>
      <c r="AJ34" s="70"/>
      <c r="AK34" s="85" t="s">
        <v>33</v>
      </c>
      <c r="AL34" s="102"/>
      <c r="AN34" s="133"/>
    </row>
    <row r="35" spans="2:40" ht="12.75" customHeight="1" x14ac:dyDescent="0.2">
      <c r="AH35" s="101"/>
      <c r="AI35" s="128"/>
      <c r="AJ35" s="37"/>
      <c r="AK35" s="89" t="s">
        <v>39</v>
      </c>
      <c r="AL35" s="102"/>
    </row>
    <row r="36" spans="2:40" ht="15.75" customHeight="1" x14ac:dyDescent="0.2">
      <c r="B36" s="129">
        <f>DATE(YEAR(Z27+35),MONTH(Z27+35),1)</f>
        <v>43586</v>
      </c>
      <c r="C36" s="130"/>
      <c r="D36" s="130"/>
      <c r="E36" s="130"/>
      <c r="F36" s="130"/>
      <c r="G36" s="130"/>
      <c r="H36" s="131"/>
      <c r="I36" s="9"/>
      <c r="J36" s="129">
        <f>DATE(YEAR(B36+35),MONTH(B36+35),1)</f>
        <v>43617</v>
      </c>
      <c r="K36" s="130"/>
      <c r="L36" s="130"/>
      <c r="M36" s="130"/>
      <c r="N36" s="130"/>
      <c r="O36" s="130"/>
      <c r="P36" s="131"/>
      <c r="Q36" s="9"/>
      <c r="R36" s="129">
        <f>DATE(YEAR(J36+35),MONTH(J36+35),1)</f>
        <v>43647</v>
      </c>
      <c r="S36" s="130"/>
      <c r="T36" s="130"/>
      <c r="U36" s="130"/>
      <c r="V36" s="130"/>
      <c r="W36" s="130"/>
      <c r="X36" s="131"/>
      <c r="Y36" s="44"/>
      <c r="Z36" s="139">
        <f>DATE(YEAR(R36+35),MONTH(R36+35),1)</f>
        <v>43678</v>
      </c>
      <c r="AA36" s="140"/>
      <c r="AB36" s="140"/>
      <c r="AC36" s="140"/>
      <c r="AD36" s="140"/>
      <c r="AE36" s="140"/>
      <c r="AF36" s="141"/>
      <c r="AH36" s="101"/>
      <c r="AI36" s="125"/>
      <c r="AJ36" s="74"/>
      <c r="AK36" s="31" t="s">
        <v>40</v>
      </c>
      <c r="AL36" s="102"/>
      <c r="AN36" s="133"/>
    </row>
    <row r="37" spans="2:40" ht="13.5" thickBot="1" x14ac:dyDescent="0.25">
      <c r="B37" s="45" t="str">
        <f>CHOOSE(1+MOD(startday+1-2,7),"Su","M","Tu","W","Th","F","Sa")</f>
        <v>Su</v>
      </c>
      <c r="C37" s="4" t="str">
        <f>CHOOSE(1+MOD(startday+2-2,7),"Su","M","Tu","W","Th","F","Sa")</f>
        <v>M</v>
      </c>
      <c r="D37" s="4" t="str">
        <f>CHOOSE(1+MOD(startday+3-2,7),"Su","M","Tu","W","Th","F","Sa")</f>
        <v>Tu</v>
      </c>
      <c r="E37" s="4" t="str">
        <f>CHOOSE(1+MOD(startday+4-2,7),"Su","M","Tu","W","Th","F","Sa")</f>
        <v>W</v>
      </c>
      <c r="F37" s="4" t="str">
        <f>CHOOSE(1+MOD(startday+5-2,7),"Su","M","Tu","W","Th","F","Sa")</f>
        <v>Th</v>
      </c>
      <c r="G37" s="4" t="str">
        <f>CHOOSE(1+MOD(startday+6-2,7),"Su","M","Tu","W","Th","F","Sa")</f>
        <v>F</v>
      </c>
      <c r="H37" s="46" t="str">
        <f>CHOOSE(1+MOD(startday+7-2,7),"Su","M","Tu","W","Th","F","Sa")</f>
        <v>Sa</v>
      </c>
      <c r="I37" s="3"/>
      <c r="J37" s="45" t="str">
        <f>CHOOSE(1+MOD(startday+1-2,7),"Su","M","Tu","W","Th","F","Sa")</f>
        <v>Su</v>
      </c>
      <c r="K37" s="4" t="str">
        <f>CHOOSE(1+MOD(startday+2-2,7),"Su","M","Tu","W","Th","F","Sa")</f>
        <v>M</v>
      </c>
      <c r="L37" s="4" t="str">
        <f>CHOOSE(1+MOD(startday+3-2,7),"Su","M","Tu","W","Th","F","Sa")</f>
        <v>Tu</v>
      </c>
      <c r="M37" s="4" t="str">
        <f>CHOOSE(1+MOD(startday+4-2,7),"Su","M","Tu","W","Th","F","Sa")</f>
        <v>W</v>
      </c>
      <c r="N37" s="4" t="str">
        <f>CHOOSE(1+MOD(startday+5-2,7),"Su","M","Tu","W","Th","F","Sa")</f>
        <v>Th</v>
      </c>
      <c r="O37" s="4" t="str">
        <f>CHOOSE(1+MOD(startday+6-2,7),"Su","M","Tu","W","Th","F","Sa")</f>
        <v>F</v>
      </c>
      <c r="P37" s="46" t="str">
        <f>CHOOSE(1+MOD(startday+7-2,7),"Su","M","Tu","W","Th","F","Sa")</f>
        <v>Sa</v>
      </c>
      <c r="Q37" s="3"/>
      <c r="R37" s="45" t="str">
        <f>CHOOSE(1+MOD(startday+1-2,7),"Su","M","Tu","W","Th","F","Sa")</f>
        <v>Su</v>
      </c>
      <c r="S37" s="4" t="str">
        <f>CHOOSE(1+MOD(startday+2-2,7),"Su","M","Tu","W","Th","F","Sa")</f>
        <v>M</v>
      </c>
      <c r="T37" s="4" t="str">
        <f>CHOOSE(1+MOD(startday+3-2,7),"Su","M","Tu","W","Th","F","Sa")</f>
        <v>Tu</v>
      </c>
      <c r="U37" s="4" t="str">
        <f>CHOOSE(1+MOD(startday+4-2,7),"Su","M","Tu","W","Th","F","Sa")</f>
        <v>W</v>
      </c>
      <c r="V37" s="4" t="str">
        <f>CHOOSE(1+MOD(startday+5-2,7),"Su","M","Tu","W","Th","F","Sa")</f>
        <v>Th</v>
      </c>
      <c r="W37" s="4" t="str">
        <f>CHOOSE(1+MOD(startday+6-2,7),"Su","M","Tu","W","Th","F","Sa")</f>
        <v>F</v>
      </c>
      <c r="X37" s="46" t="str">
        <f>CHOOSE(1+MOD(startday+7-2,7),"Su","M","Tu","W","Th","F","Sa")</f>
        <v>Sa</v>
      </c>
      <c r="Y37" s="44"/>
      <c r="Z37" s="10" t="str">
        <f>CHOOSE(1+MOD(startday+1-2,7),"Su","M","Tu","W","Th","F","Sa")</f>
        <v>Su</v>
      </c>
      <c r="AA37" s="4" t="str">
        <f>CHOOSE(1+MOD(startday+2-2,7),"Su","M","Tu","W","Th","F","Sa")</f>
        <v>M</v>
      </c>
      <c r="AB37" s="4" t="str">
        <f>CHOOSE(1+MOD(startday+3-2,7),"Su","M","Tu","W","Th","F","Sa")</f>
        <v>Tu</v>
      </c>
      <c r="AC37" s="4" t="str">
        <f>CHOOSE(1+MOD(startday+4-2,7),"Su","M","Tu","W","Th","F","Sa")</f>
        <v>W</v>
      </c>
      <c r="AD37" s="4" t="str">
        <f>CHOOSE(1+MOD(startday+5-2,7),"Su","M","Tu","W","Th","F","Sa")</f>
        <v>Th</v>
      </c>
      <c r="AE37" s="4" t="str">
        <f>CHOOSE(1+MOD(startday+6-2,7),"Su","M","Tu","W","Th","F","Sa")</f>
        <v>F</v>
      </c>
      <c r="AF37" s="11" t="str">
        <f>CHOOSE(1+MOD(startday+7-2,7),"Su","M","Tu","W","Th","F","Sa")</f>
        <v>Sa</v>
      </c>
      <c r="AH37" s="115"/>
      <c r="AI37" s="90"/>
      <c r="AJ37" s="114"/>
      <c r="AK37" s="114" t="s">
        <v>41</v>
      </c>
      <c r="AL37" s="103"/>
      <c r="AN37" s="133"/>
    </row>
    <row r="38" spans="2:40" x14ac:dyDescent="0.2">
      <c r="B38" s="47" t="str">
        <f>IF(WEEKDAY(B36,1)=startday,B36,"")</f>
        <v/>
      </c>
      <c r="C38" s="12" t="str">
        <f>IF(B38="",IF(WEEKDAY(B36,1)=MOD(startday,7)+1,B36,""),B38+1)</f>
        <v/>
      </c>
      <c r="D38" s="12" t="str">
        <f>IF(C38="",IF(WEEKDAY(B36,1)=MOD(startday+1,7)+1,B36,""),C38+1)</f>
        <v/>
      </c>
      <c r="E38" s="12">
        <f>IF(D38="",IF(WEEKDAY(B36,1)=MOD(startday+2,7)+1,B36,""),D38+1)</f>
        <v>43586</v>
      </c>
      <c r="F38" s="12">
        <f>IF(E38="",IF(WEEKDAY(B36,1)=MOD(startday+3,7)+1,B36,""),E38+1)</f>
        <v>43587</v>
      </c>
      <c r="G38" s="12">
        <f>IF(F38="",IF(WEEKDAY(B36,1)=MOD(startday+4,7)+1,B36,""),F38+1)</f>
        <v>43588</v>
      </c>
      <c r="H38" s="49">
        <f>IF(G38="",IF(WEEKDAY(B36,1)=MOD(startday+5,7)+1,B36,""),G38+1)</f>
        <v>43589</v>
      </c>
      <c r="I38" s="3"/>
      <c r="J38" s="47" t="str">
        <f>IF(WEEKDAY(J36,1)=startday,J36,"")</f>
        <v/>
      </c>
      <c r="K38" s="12" t="str">
        <f>IF(J38="",IF(WEEKDAY(J36,1)=MOD(startday,7)+1,J36,""),J38+1)</f>
        <v/>
      </c>
      <c r="L38" s="12" t="str">
        <f>IF(K38="",IF(WEEKDAY(J36,1)=MOD(startday+1,7)+1,J36,""),K38+1)</f>
        <v/>
      </c>
      <c r="M38" s="12" t="str">
        <f>IF(L38="",IF(WEEKDAY(J36,1)=MOD(startday+2,7)+1,J36,""),L38+1)</f>
        <v/>
      </c>
      <c r="N38" s="12" t="str">
        <f>IF(M38="",IF(WEEKDAY(J36,1)=MOD(startday+3,7)+1,J36,""),M38+1)</f>
        <v/>
      </c>
      <c r="O38" s="12" t="str">
        <f>IF(N38="",IF(WEEKDAY(J36,1)=MOD(startday+4,7)+1,J36,""),N38+1)</f>
        <v/>
      </c>
      <c r="P38" s="49">
        <f>IF(O38="",IF(WEEKDAY(J36,1)=MOD(startday+5,7)+1,J36,""),O38+1)</f>
        <v>43617</v>
      </c>
      <c r="Q38" s="3"/>
      <c r="R38" s="50" t="str">
        <f>IF(WEEKDAY(R36,1)=startday,R36,"")</f>
        <v/>
      </c>
      <c r="S38" s="25">
        <f>IF(R38="",IF(WEEKDAY(R36,1)=MOD(startday,7)+1,R36,""),R38+1)</f>
        <v>43647</v>
      </c>
      <c r="T38" s="25">
        <f>IF(S38="",IF(WEEKDAY(R36,1)=MOD(startday+1,7)+1,R36,""),S38+1)</f>
        <v>43648</v>
      </c>
      <c r="U38" s="25">
        <f>IF(T38="",IF(WEEKDAY(R36,1)=MOD(startday+2,7)+1,R36,""),T38+1)</f>
        <v>43649</v>
      </c>
      <c r="V38" s="25">
        <f>IF(U38="",IF(WEEKDAY(R36,1)=MOD(startday+3,7)+1,R36,""),U38+1)</f>
        <v>43650</v>
      </c>
      <c r="W38" s="25">
        <f>IF(V38="",IF(WEEKDAY(R36,1)=MOD(startday+4,7)+1,R36,""),V38+1)</f>
        <v>43651</v>
      </c>
      <c r="X38" s="54">
        <f>IF(W38="",IF(WEEKDAY(R36,1)=MOD(startday+5,7)+1,R36,""),W38+1)</f>
        <v>43652</v>
      </c>
      <c r="Y38" s="44"/>
      <c r="Z38" s="12" t="str">
        <f>IF(WEEKDAY(Z36,1)=startday,Z36,"")</f>
        <v/>
      </c>
      <c r="AA38" s="12" t="str">
        <f>IF(Z38="",IF(WEEKDAY(Z36,1)=MOD(startday,7)+1,Z36,""),Z38+1)</f>
        <v/>
      </c>
      <c r="AB38" s="12" t="str">
        <f>IF(AA38="",IF(WEEKDAY(Z36,1)=MOD(startday+1,7)+1,Z36,""),AA38+1)</f>
        <v/>
      </c>
      <c r="AC38" s="12" t="str">
        <f>IF(AB38="",IF(WEEKDAY(Z36,1)=MOD(startday+2,7)+1,Z36,""),AB38+1)</f>
        <v/>
      </c>
      <c r="AD38" s="12">
        <f>IF(AC38="",IF(WEEKDAY(Z36,1)=MOD(startday+3,7)+1,Z36,""),AC38+1)</f>
        <v>43678</v>
      </c>
      <c r="AE38" s="12">
        <f>IF(AD38="",IF(WEEKDAY(Z36,1)=MOD(startday+4,7)+1,Z36,""),AD38+1)</f>
        <v>43679</v>
      </c>
      <c r="AF38" s="12">
        <f>IF(AE38="",IF(WEEKDAY(Z36,1)=MOD(startday+5,7)+1,Z36,""),AE38+1)</f>
        <v>43680</v>
      </c>
      <c r="AH38" s="71"/>
      <c r="AI38" s="75" t="s">
        <v>27</v>
      </c>
      <c r="AJ38" s="73"/>
      <c r="AK38" s="76"/>
      <c r="AL38" s="71"/>
      <c r="AN38" s="133"/>
    </row>
    <row r="39" spans="2:40" x14ac:dyDescent="0.2">
      <c r="B39" s="47">
        <f>IF(H38="","",IF(MONTH(H38+1)&lt;&gt;MONTH(H38),"",H38+1))</f>
        <v>43590</v>
      </c>
      <c r="C39" s="12">
        <f t="shared" ref="C39:H43" si="10">IF(B39="","",IF(MONTH(B39+1)&lt;&gt;MONTH(B39),"",B39+1))</f>
        <v>43591</v>
      </c>
      <c r="D39" s="12">
        <f t="shared" si="10"/>
        <v>43592</v>
      </c>
      <c r="E39" s="12">
        <f t="shared" si="10"/>
        <v>43593</v>
      </c>
      <c r="F39" s="12">
        <f t="shared" si="10"/>
        <v>43594</v>
      </c>
      <c r="G39" s="12">
        <f t="shared" si="10"/>
        <v>43595</v>
      </c>
      <c r="H39" s="49">
        <f t="shared" si="10"/>
        <v>43596</v>
      </c>
      <c r="I39" s="3"/>
      <c r="J39" s="47">
        <f>IF(P38="","",IF(MONTH(P38+1)&lt;&gt;MONTH(P38),"",P38+1))</f>
        <v>43618</v>
      </c>
      <c r="K39" s="12">
        <f t="shared" ref="K39:P43" si="11">IF(J39="","",IF(MONTH(J39+1)&lt;&gt;MONTH(J39),"",J39+1))</f>
        <v>43619</v>
      </c>
      <c r="L39" s="12">
        <f t="shared" si="11"/>
        <v>43620</v>
      </c>
      <c r="M39" s="12">
        <f t="shared" si="11"/>
        <v>43621</v>
      </c>
      <c r="N39" s="12">
        <f t="shared" si="11"/>
        <v>43622</v>
      </c>
      <c r="O39" s="12">
        <f t="shared" si="11"/>
        <v>43623</v>
      </c>
      <c r="P39" s="49">
        <f t="shared" si="11"/>
        <v>43624</v>
      </c>
      <c r="Q39" s="3"/>
      <c r="R39" s="50">
        <f>IF(X38="","",IF(MONTH(X38+1)&lt;&gt;MONTH(X38),"",X38+1))</f>
        <v>43653</v>
      </c>
      <c r="S39" s="25">
        <f t="shared" ref="S39:X43" si="12">IF(R39="","",IF(MONTH(R39+1)&lt;&gt;MONTH(R39),"",R39+1))</f>
        <v>43654</v>
      </c>
      <c r="T39" s="25">
        <f t="shared" si="12"/>
        <v>43655</v>
      </c>
      <c r="U39" s="25">
        <f t="shared" si="12"/>
        <v>43656</v>
      </c>
      <c r="V39" s="25">
        <f t="shared" si="12"/>
        <v>43657</v>
      </c>
      <c r="W39" s="25">
        <f t="shared" si="12"/>
        <v>43658</v>
      </c>
      <c r="X39" s="54">
        <f t="shared" si="12"/>
        <v>43659</v>
      </c>
      <c r="Y39" s="44"/>
      <c r="Z39" s="12">
        <f>IF(AF38="","",IF(MONTH(AF38+1)&lt;&gt;MONTH(AF38),"",AF38+1))</f>
        <v>43681</v>
      </c>
      <c r="AA39" s="12">
        <f t="shared" ref="AA39:AF43" si="13">IF(Z39="","",IF(MONTH(Z39+1)&lt;&gt;MONTH(Z39),"",Z39+1))</f>
        <v>43682</v>
      </c>
      <c r="AB39" s="12">
        <f t="shared" si="13"/>
        <v>43683</v>
      </c>
      <c r="AC39" s="12">
        <f t="shared" si="13"/>
        <v>43684</v>
      </c>
      <c r="AD39" s="12">
        <f t="shared" si="13"/>
        <v>43685</v>
      </c>
      <c r="AE39" s="12">
        <f t="shared" si="13"/>
        <v>43686</v>
      </c>
      <c r="AF39" s="12">
        <f t="shared" si="13"/>
        <v>43687</v>
      </c>
      <c r="AH39" s="71"/>
      <c r="AI39" s="41" t="s">
        <v>28</v>
      </c>
      <c r="AJ39" s="42"/>
      <c r="AK39" s="43"/>
      <c r="AL39" s="71"/>
      <c r="AN39" s="133"/>
    </row>
    <row r="40" spans="2:40" x14ac:dyDescent="0.2">
      <c r="B40" s="47">
        <f>IF(H39="","",IF(MONTH(H39+1)&lt;&gt;MONTH(H39),"",H39+1))</f>
        <v>43597</v>
      </c>
      <c r="C40" s="12">
        <f t="shared" si="10"/>
        <v>43598</v>
      </c>
      <c r="D40" s="12">
        <f t="shared" si="10"/>
        <v>43599</v>
      </c>
      <c r="E40" s="12">
        <f t="shared" si="10"/>
        <v>43600</v>
      </c>
      <c r="F40" s="12">
        <f t="shared" si="10"/>
        <v>43601</v>
      </c>
      <c r="G40" s="27">
        <f t="shared" si="10"/>
        <v>43602</v>
      </c>
      <c r="H40" s="49">
        <f t="shared" si="10"/>
        <v>43603</v>
      </c>
      <c r="I40" s="3"/>
      <c r="J40" s="47">
        <f>IF(P39="","",IF(MONTH(P39+1)&lt;&gt;MONTH(P39),"",P39+1))</f>
        <v>43625</v>
      </c>
      <c r="K40" s="12">
        <f t="shared" si="11"/>
        <v>43626</v>
      </c>
      <c r="L40" s="12">
        <f t="shared" si="11"/>
        <v>43627</v>
      </c>
      <c r="M40" s="12">
        <f t="shared" si="11"/>
        <v>43628</v>
      </c>
      <c r="N40" s="12">
        <f t="shared" si="11"/>
        <v>43629</v>
      </c>
      <c r="O40" s="12">
        <f t="shared" si="11"/>
        <v>43630</v>
      </c>
      <c r="P40" s="49">
        <f t="shared" si="11"/>
        <v>43631</v>
      </c>
      <c r="Q40" s="3"/>
      <c r="R40" s="50">
        <f>IF(X39="","",IF(MONTH(X39+1)&lt;&gt;MONTH(X39),"",X39+1))</f>
        <v>43660</v>
      </c>
      <c r="S40" s="25">
        <f t="shared" si="12"/>
        <v>43661</v>
      </c>
      <c r="T40" s="25">
        <f t="shared" si="12"/>
        <v>43662</v>
      </c>
      <c r="U40" s="25">
        <f t="shared" si="12"/>
        <v>43663</v>
      </c>
      <c r="V40" s="25">
        <f t="shared" si="12"/>
        <v>43664</v>
      </c>
      <c r="W40" s="25">
        <f t="shared" si="12"/>
        <v>43665</v>
      </c>
      <c r="X40" s="54">
        <f t="shared" si="12"/>
        <v>43666</v>
      </c>
      <c r="Y40" s="44"/>
      <c r="Z40" s="12">
        <f>IF(AF39="","",IF(MONTH(AF39+1)&lt;&gt;MONTH(AF39),"",AF39+1))</f>
        <v>43688</v>
      </c>
      <c r="AA40" s="12">
        <f t="shared" si="13"/>
        <v>43689</v>
      </c>
      <c r="AB40" s="12">
        <f t="shared" si="13"/>
        <v>43690</v>
      </c>
      <c r="AC40" s="12">
        <f t="shared" si="13"/>
        <v>43691</v>
      </c>
      <c r="AD40" s="12">
        <f t="shared" si="13"/>
        <v>43692</v>
      </c>
      <c r="AE40" s="12">
        <f t="shared" si="13"/>
        <v>43693</v>
      </c>
      <c r="AF40" s="12">
        <f t="shared" si="13"/>
        <v>43694</v>
      </c>
      <c r="AH40" s="71"/>
      <c r="AI40" s="60" t="s">
        <v>24</v>
      </c>
      <c r="AJ40" s="61"/>
      <c r="AK40" s="62"/>
      <c r="AL40" s="71"/>
      <c r="AN40" s="133"/>
    </row>
    <row r="41" spans="2:40" x14ac:dyDescent="0.2">
      <c r="B41" s="47">
        <f>IF(H40="","",IF(MONTH(H40+1)&lt;&gt;MONTH(H40),"",H40+1))</f>
        <v>43604</v>
      </c>
      <c r="C41" s="27">
        <f t="shared" si="10"/>
        <v>43605</v>
      </c>
      <c r="D41" s="27">
        <f t="shared" si="10"/>
        <v>43606</v>
      </c>
      <c r="E41" s="27">
        <f t="shared" si="10"/>
        <v>43607</v>
      </c>
      <c r="F41" s="29">
        <f t="shared" si="10"/>
        <v>43608</v>
      </c>
      <c r="G41" s="120">
        <f t="shared" si="10"/>
        <v>43609</v>
      </c>
      <c r="H41" s="54">
        <f t="shared" si="10"/>
        <v>43610</v>
      </c>
      <c r="I41" s="3"/>
      <c r="J41" s="47">
        <f>IF(P40="","",IF(MONTH(P40+1)&lt;&gt;MONTH(P40),"",P40+1))</f>
        <v>43632</v>
      </c>
      <c r="K41" s="12">
        <f t="shared" si="11"/>
        <v>43633</v>
      </c>
      <c r="L41" s="12">
        <f t="shared" si="11"/>
        <v>43634</v>
      </c>
      <c r="M41" s="110">
        <f t="shared" si="11"/>
        <v>43635</v>
      </c>
      <c r="N41" s="110">
        <f t="shared" si="11"/>
        <v>43636</v>
      </c>
      <c r="O41" s="48">
        <f t="shared" si="11"/>
        <v>43637</v>
      </c>
      <c r="P41" s="49">
        <f t="shared" si="11"/>
        <v>43638</v>
      </c>
      <c r="Q41" s="3"/>
      <c r="R41" s="50">
        <f>IF(X40="","",IF(MONTH(X40+1)&lt;&gt;MONTH(X40),"",X40+1))</f>
        <v>43667</v>
      </c>
      <c r="S41" s="25">
        <f t="shared" si="12"/>
        <v>43668</v>
      </c>
      <c r="T41" s="25">
        <f t="shared" si="12"/>
        <v>43669</v>
      </c>
      <c r="U41" s="25">
        <f t="shared" si="12"/>
        <v>43670</v>
      </c>
      <c r="V41" s="25">
        <f t="shared" si="12"/>
        <v>43671</v>
      </c>
      <c r="W41" s="25">
        <f t="shared" si="12"/>
        <v>43672</v>
      </c>
      <c r="X41" s="54">
        <f t="shared" si="12"/>
        <v>43673</v>
      </c>
      <c r="Y41" s="44"/>
      <c r="Z41" s="12">
        <f>IF(AF40="","",IF(MONTH(AF40+1)&lt;&gt;MONTH(AF40),"",AF40+1))</f>
        <v>43695</v>
      </c>
      <c r="AA41" s="12">
        <f t="shared" si="13"/>
        <v>43696</v>
      </c>
      <c r="AB41" s="12">
        <f t="shared" si="13"/>
        <v>43697</v>
      </c>
      <c r="AC41" s="12">
        <f t="shared" si="13"/>
        <v>43698</v>
      </c>
      <c r="AD41" s="12">
        <f t="shared" si="13"/>
        <v>43699</v>
      </c>
      <c r="AE41" s="12">
        <f t="shared" si="13"/>
        <v>43700</v>
      </c>
      <c r="AF41" s="12">
        <f t="shared" si="13"/>
        <v>43701</v>
      </c>
      <c r="AH41" s="71"/>
      <c r="AI41" s="63" t="s">
        <v>25</v>
      </c>
      <c r="AJ41" s="94"/>
      <c r="AK41" s="64"/>
      <c r="AL41" s="71"/>
      <c r="AN41" s="133"/>
    </row>
    <row r="42" spans="2:40" x14ac:dyDescent="0.2">
      <c r="B42" s="50">
        <f>IF(H41="","",IF(MONTH(H41+1)&lt;&gt;MONTH(H41),"",H41+1))</f>
        <v>43611</v>
      </c>
      <c r="C42" s="28">
        <f t="shared" si="10"/>
        <v>43612</v>
      </c>
      <c r="D42" s="28">
        <f t="shared" si="10"/>
        <v>43613</v>
      </c>
      <c r="E42" s="28">
        <f t="shared" si="10"/>
        <v>43614</v>
      </c>
      <c r="F42" s="28">
        <f t="shared" si="10"/>
        <v>43615</v>
      </c>
      <c r="G42" s="28">
        <f t="shared" si="10"/>
        <v>43616</v>
      </c>
      <c r="H42" s="54" t="str">
        <f t="shared" si="10"/>
        <v/>
      </c>
      <c r="I42" s="3"/>
      <c r="J42" s="47">
        <f>IF(P41="","",IF(MONTH(P41+1)&lt;&gt;MONTH(P41),"",P41+1))</f>
        <v>43639</v>
      </c>
      <c r="K42" s="12">
        <f t="shared" si="11"/>
        <v>43640</v>
      </c>
      <c r="L42" s="109">
        <f t="shared" si="11"/>
        <v>43641</v>
      </c>
      <c r="M42" s="124">
        <f t="shared" si="11"/>
        <v>43642</v>
      </c>
      <c r="N42" s="124">
        <f t="shared" si="11"/>
        <v>43643</v>
      </c>
      <c r="O42" s="33">
        <f t="shared" si="11"/>
        <v>43644</v>
      </c>
      <c r="P42" s="111">
        <f t="shared" si="11"/>
        <v>43645</v>
      </c>
      <c r="Q42" s="3"/>
      <c r="R42" s="50">
        <f>IF(X41="","",IF(MONTH(X41+1)&lt;&gt;MONTH(X41),"",X41+1))</f>
        <v>43674</v>
      </c>
      <c r="S42" s="25">
        <f t="shared" si="12"/>
        <v>43675</v>
      </c>
      <c r="T42" s="25">
        <f t="shared" si="12"/>
        <v>43676</v>
      </c>
      <c r="U42" s="25">
        <f t="shared" si="12"/>
        <v>43677</v>
      </c>
      <c r="V42" s="26" t="str">
        <f t="shared" si="12"/>
        <v/>
      </c>
      <c r="W42" s="24" t="str">
        <f t="shared" si="12"/>
        <v/>
      </c>
      <c r="X42" s="49" t="str">
        <f t="shared" si="12"/>
        <v/>
      </c>
      <c r="Y42" s="44"/>
      <c r="Z42" s="12">
        <f>IF(AF41="","",IF(MONTH(AF41+1)&lt;&gt;MONTH(AF41),"",AF41+1))</f>
        <v>43702</v>
      </c>
      <c r="AA42" s="12">
        <f t="shared" si="13"/>
        <v>43703</v>
      </c>
      <c r="AB42" s="12">
        <f t="shared" si="13"/>
        <v>43704</v>
      </c>
      <c r="AC42" s="12">
        <f t="shared" si="13"/>
        <v>43705</v>
      </c>
      <c r="AD42" s="12">
        <f t="shared" si="13"/>
        <v>43706</v>
      </c>
      <c r="AE42" s="12">
        <f t="shared" si="13"/>
        <v>43707</v>
      </c>
      <c r="AF42" s="12">
        <f t="shared" si="13"/>
        <v>43708</v>
      </c>
      <c r="AH42" s="71"/>
      <c r="AI42" s="65" t="s">
        <v>26</v>
      </c>
      <c r="AJ42" s="66"/>
      <c r="AK42" s="67"/>
      <c r="AL42" s="71"/>
    </row>
    <row r="43" spans="2:40" x14ac:dyDescent="0.2">
      <c r="B43" s="52" t="str">
        <f>IF(H42="","",IF(MONTH(H42+1)&lt;&gt;MONTH(H42),"",H42+1))</f>
        <v/>
      </c>
      <c r="C43" s="57" t="str">
        <f t="shared" si="10"/>
        <v/>
      </c>
      <c r="D43" s="57" t="str">
        <f t="shared" si="10"/>
        <v/>
      </c>
      <c r="E43" s="57" t="str">
        <f t="shared" si="10"/>
        <v/>
      </c>
      <c r="F43" s="57" t="str">
        <f t="shared" si="10"/>
        <v/>
      </c>
      <c r="G43" s="57" t="str">
        <f t="shared" si="10"/>
        <v/>
      </c>
      <c r="H43" s="53" t="str">
        <f t="shared" si="10"/>
        <v/>
      </c>
      <c r="I43" s="3"/>
      <c r="J43" s="52">
        <f>IF(P42="","",IF(MONTH(P42+1)&lt;&gt;MONTH(P42),"",P42+1))</f>
        <v>43646</v>
      </c>
      <c r="K43" s="48" t="str">
        <f t="shared" si="11"/>
        <v/>
      </c>
      <c r="L43" s="48" t="str">
        <f t="shared" si="11"/>
        <v/>
      </c>
      <c r="M43" s="57" t="str">
        <f t="shared" si="11"/>
        <v/>
      </c>
      <c r="N43" s="57" t="str">
        <f t="shared" si="11"/>
        <v/>
      </c>
      <c r="O43" s="51" t="str">
        <f t="shared" si="11"/>
        <v/>
      </c>
      <c r="P43" s="53" t="str">
        <f t="shared" si="11"/>
        <v/>
      </c>
      <c r="Q43" s="3"/>
      <c r="R43" s="52" t="str">
        <f>IF(X42="","",IF(MONTH(X42+1)&lt;&gt;MONTH(X42),"",X42+1))</f>
        <v/>
      </c>
      <c r="S43" s="57" t="str">
        <f t="shared" si="12"/>
        <v/>
      </c>
      <c r="T43" s="57" t="str">
        <f t="shared" si="12"/>
        <v/>
      </c>
      <c r="U43" s="57" t="str">
        <f t="shared" si="12"/>
        <v/>
      </c>
      <c r="V43" s="48" t="str">
        <f t="shared" si="12"/>
        <v/>
      </c>
      <c r="W43" s="48" t="str">
        <f t="shared" si="12"/>
        <v/>
      </c>
      <c r="X43" s="53" t="str">
        <f t="shared" si="12"/>
        <v/>
      </c>
      <c r="Y43" s="44"/>
      <c r="Z43" s="12" t="str">
        <f>IF(AF42="","",IF(MONTH(AF42+1)&lt;&gt;MONTH(AF42),"",AF42+1))</f>
        <v/>
      </c>
      <c r="AA43" s="12" t="str">
        <f t="shared" si="13"/>
        <v/>
      </c>
      <c r="AB43" s="12" t="str">
        <f t="shared" si="13"/>
        <v/>
      </c>
      <c r="AC43" s="12" t="str">
        <f t="shared" si="13"/>
        <v/>
      </c>
      <c r="AD43" s="12" t="str">
        <f t="shared" si="13"/>
        <v/>
      </c>
      <c r="AE43" s="12" t="str">
        <f t="shared" si="13"/>
        <v/>
      </c>
      <c r="AF43" s="12" t="str">
        <f t="shared" si="13"/>
        <v/>
      </c>
      <c r="AH43" s="95"/>
      <c r="AI43" s="71"/>
      <c r="AJ43" s="71"/>
      <c r="AK43" s="74"/>
      <c r="AL43" s="95"/>
    </row>
    <row r="44" spans="2:40" x14ac:dyDescent="0.2">
      <c r="AH44" s="2"/>
      <c r="AI44" s="2"/>
      <c r="AJ44" s="2"/>
      <c r="AL44" s="2"/>
    </row>
    <row r="45" spans="2:40" x14ac:dyDescent="0.2">
      <c r="AH45" s="2"/>
      <c r="AL45" s="2"/>
    </row>
  </sheetData>
  <mergeCells count="26"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  <mergeCell ref="Z27:AF27"/>
    <mergeCell ref="J8:X8"/>
    <mergeCell ref="J18:P18"/>
    <mergeCell ref="R18:X18"/>
    <mergeCell ref="AN17:AN19"/>
    <mergeCell ref="AN21:AN22"/>
    <mergeCell ref="AH7:AL8"/>
    <mergeCell ref="AN25:AN28"/>
    <mergeCell ref="J27:P27"/>
    <mergeCell ref="R27:X27"/>
  </mergeCells>
  <phoneticPr fontId="0" type="noConversion"/>
  <conditionalFormatting sqref="B11:H16 Z11:AF16 B20:H25 J20:P25 R20:X25 Z20:AF25 B29:H34 J29:P34 R29:X34 Z29:AF34 B38:H43 J38:P43 R38:X43 Z38:AF43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Julie Crump</cp:lastModifiedBy>
  <cp:lastPrinted>2018-04-19T16:04:27Z</cp:lastPrinted>
  <dcterms:created xsi:type="dcterms:W3CDTF">2004-08-16T18:44:14Z</dcterms:created>
  <dcterms:modified xsi:type="dcterms:W3CDTF">2018-05-16T16:42:47Z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